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有限会社 紅屋\Desktop\"/>
    </mc:Choice>
  </mc:AlternateContent>
  <bookViews>
    <workbookView xWindow="0" yWindow="0" windowWidth="19515" windowHeight="7365"/>
  </bookViews>
  <sheets>
    <sheet name="注文チェック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2" l="1"/>
  <c r="S3" i="2"/>
  <c r="Q3" i="2" l="1"/>
  <c r="Q4" i="2"/>
  <c r="Q5" i="2"/>
  <c r="Q6" i="2"/>
  <c r="Q7" i="2"/>
  <c r="I4" i="2"/>
  <c r="I3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G74" i="2" l="1"/>
  <c r="S4" i="2"/>
  <c r="S5" i="2"/>
  <c r="S6" i="2"/>
  <c r="Q8" i="2"/>
  <c r="S8" i="2"/>
  <c r="Q9" i="2"/>
  <c r="S9" i="2"/>
  <c r="Q10" i="2"/>
  <c r="S10" i="2"/>
  <c r="Q11" i="2"/>
  <c r="S11" i="2"/>
  <c r="Q12" i="2"/>
  <c r="S12" i="2"/>
  <c r="Q13" i="2"/>
  <c r="S13" i="2"/>
  <c r="Q14" i="2"/>
  <c r="S14" i="2"/>
  <c r="Q15" i="2"/>
  <c r="S15" i="2"/>
  <c r="Q16" i="2"/>
  <c r="S16" i="2"/>
  <c r="Q17" i="2"/>
  <c r="S17" i="2"/>
  <c r="Q18" i="2"/>
  <c r="S18" i="2"/>
  <c r="Q19" i="2"/>
  <c r="S19" i="2"/>
  <c r="Q20" i="2"/>
  <c r="S20" i="2"/>
  <c r="Q21" i="2"/>
  <c r="S21" i="2"/>
  <c r="Q22" i="2"/>
  <c r="S22" i="2"/>
  <c r="Q23" i="2"/>
  <c r="S23" i="2"/>
  <c r="Q24" i="2"/>
  <c r="S24" i="2"/>
  <c r="Q25" i="2"/>
  <c r="S25" i="2"/>
  <c r="Q26" i="2"/>
  <c r="S26" i="2"/>
  <c r="Q27" i="2"/>
  <c r="S27" i="2"/>
  <c r="Q28" i="2"/>
  <c r="S28" i="2"/>
  <c r="Q29" i="2"/>
  <c r="S29" i="2"/>
  <c r="Q30" i="2"/>
  <c r="S30" i="2"/>
  <c r="Q31" i="2"/>
  <c r="S31" i="2"/>
  <c r="Q32" i="2"/>
  <c r="S32" i="2"/>
  <c r="Q33" i="2"/>
  <c r="S33" i="2"/>
  <c r="Q34" i="2"/>
  <c r="S34" i="2"/>
  <c r="Q35" i="2"/>
  <c r="S35" i="2"/>
  <c r="Q36" i="2"/>
  <c r="S36" i="2"/>
  <c r="Q37" i="2"/>
  <c r="S37" i="2"/>
  <c r="Q38" i="2"/>
  <c r="S38" i="2"/>
  <c r="Q39" i="2"/>
  <c r="S39" i="2"/>
  <c r="Q40" i="2"/>
  <c r="S40" i="2"/>
  <c r="Q41" i="2"/>
  <c r="S41" i="2"/>
  <c r="Q42" i="2"/>
  <c r="S42" i="2"/>
  <c r="S43" i="2"/>
  <c r="S44" i="2"/>
  <c r="O45" i="2"/>
  <c r="Q45" i="2" s="1"/>
  <c r="P46" i="2"/>
  <c r="F74" i="2"/>
  <c r="H74" i="2"/>
  <c r="S45" i="2" l="1"/>
  <c r="S46" i="2" s="1"/>
  <c r="G75" i="2"/>
  <c r="G76" i="2" s="1"/>
  <c r="Q46" i="2"/>
  <c r="Q47" i="2" s="1"/>
  <c r="Q48" i="2" s="1"/>
  <c r="R46" i="2"/>
  <c r="I74" i="2" l="1"/>
  <c r="I75" i="2" s="1"/>
  <c r="I76" i="2" s="1"/>
  <c r="S47" i="2"/>
  <c r="S48" i="2" s="1"/>
</calcChain>
</file>

<file path=xl/sharedStrings.xml><?xml version="1.0" encoding="utf-8"?>
<sst xmlns="http://schemas.openxmlformats.org/spreadsheetml/2006/main" count="464" uniqueCount="96">
  <si>
    <t>合計</t>
    <rPh sb="0" eb="2">
      <t>ゴウケイ</t>
    </rPh>
    <phoneticPr fontId="4"/>
  </si>
  <si>
    <t>消費税</t>
    <rPh sb="0" eb="3">
      <t>ショウヒゼイ</t>
    </rPh>
    <phoneticPr fontId="4"/>
  </si>
  <si>
    <t>小計</t>
    <rPh sb="0" eb="2">
      <t>ショウケイ</t>
    </rPh>
    <phoneticPr fontId="4"/>
  </si>
  <si>
    <t>山小</t>
    <rPh sb="0" eb="1">
      <t>ヤマ</t>
    </rPh>
    <rPh sb="1" eb="2">
      <t>コ</t>
    </rPh>
    <phoneticPr fontId="4"/>
  </si>
  <si>
    <t>トビ鉋</t>
    <rPh sb="2" eb="3">
      <t>カンナ</t>
    </rPh>
    <phoneticPr fontId="4"/>
  </si>
  <si>
    <t>白</t>
    <rPh sb="0" eb="1">
      <t>シロ</t>
    </rPh>
    <phoneticPr fontId="4"/>
  </si>
  <si>
    <t>盃（平）</t>
    <rPh sb="0" eb="1">
      <t>サカズキ</t>
    </rPh>
    <rPh sb="2" eb="3">
      <t>ヒラ</t>
    </rPh>
    <phoneticPr fontId="4"/>
  </si>
  <si>
    <t>蕎麦猪口（大）</t>
    <rPh sb="0" eb="4">
      <t>ソバチョコ</t>
    </rPh>
    <rPh sb="5" eb="6">
      <t>ダイ</t>
    </rPh>
    <phoneticPr fontId="4"/>
  </si>
  <si>
    <t>蕎麦猪口</t>
    <rPh sb="0" eb="2">
      <t>ソバ</t>
    </rPh>
    <rPh sb="2" eb="4">
      <t>チョコ</t>
    </rPh>
    <phoneticPr fontId="4"/>
  </si>
  <si>
    <t>赤青</t>
    <rPh sb="0" eb="1">
      <t>アカ</t>
    </rPh>
    <rPh sb="1" eb="2">
      <t>アオ</t>
    </rPh>
    <phoneticPr fontId="4"/>
  </si>
  <si>
    <t>湯呑</t>
    <rPh sb="0" eb="2">
      <t>ユノミ</t>
    </rPh>
    <phoneticPr fontId="4"/>
  </si>
  <si>
    <t>マグカップ（特大）</t>
    <rPh sb="6" eb="8">
      <t>トクダイ</t>
    </rPh>
    <phoneticPr fontId="4"/>
  </si>
  <si>
    <t>マグカップ</t>
    <phoneticPr fontId="4"/>
  </si>
  <si>
    <t>コーヒーカップ</t>
    <phoneticPr fontId="4"/>
  </si>
  <si>
    <t>３．５寸フリーカップ</t>
    <rPh sb="3" eb="4">
      <t>スン</t>
    </rPh>
    <phoneticPr fontId="4"/>
  </si>
  <si>
    <t>３寸５分フリーカップ</t>
    <rPh sb="1" eb="2">
      <t>スン</t>
    </rPh>
    <rPh sb="3" eb="4">
      <t>ブ</t>
    </rPh>
    <phoneticPr fontId="4"/>
  </si>
  <si>
    <t>１合薬味壺</t>
    <rPh sb="1" eb="2">
      <t>ゴウ</t>
    </rPh>
    <rPh sb="2" eb="4">
      <t>ヤクミ</t>
    </rPh>
    <rPh sb="4" eb="5">
      <t>ツボ</t>
    </rPh>
    <phoneticPr fontId="4"/>
  </si>
  <si>
    <t>１合壷薬味入</t>
    <rPh sb="1" eb="2">
      <t>ゴウ</t>
    </rPh>
    <rPh sb="2" eb="3">
      <t>ツボ</t>
    </rPh>
    <rPh sb="3" eb="5">
      <t>ヤクミ</t>
    </rPh>
    <rPh sb="5" eb="6">
      <t>イ</t>
    </rPh>
    <phoneticPr fontId="4"/>
  </si>
  <si>
    <t>黒に青流</t>
    <rPh sb="0" eb="1">
      <t>クロ</t>
    </rPh>
    <rPh sb="2" eb="3">
      <t>セイ</t>
    </rPh>
    <rPh sb="3" eb="4">
      <t>リュウ</t>
    </rPh>
    <phoneticPr fontId="4"/>
  </si>
  <si>
    <t>１合壷</t>
    <rPh sb="1" eb="2">
      <t>ゴウ</t>
    </rPh>
    <rPh sb="2" eb="3">
      <t>ツボ</t>
    </rPh>
    <phoneticPr fontId="4"/>
  </si>
  <si>
    <t>うす青</t>
    <rPh sb="2" eb="3">
      <t>アオ</t>
    </rPh>
    <phoneticPr fontId="4"/>
  </si>
  <si>
    <t>７寸すり鉢</t>
    <rPh sb="1" eb="2">
      <t>スン</t>
    </rPh>
    <rPh sb="4" eb="5">
      <t>バチ</t>
    </rPh>
    <phoneticPr fontId="4"/>
  </si>
  <si>
    <t>５寸すり鉢</t>
    <rPh sb="1" eb="2">
      <t>スン</t>
    </rPh>
    <rPh sb="4" eb="5">
      <t>バチ</t>
    </rPh>
    <phoneticPr fontId="4"/>
  </si>
  <si>
    <t>３寸すり鉢</t>
    <rPh sb="1" eb="2">
      <t>スン</t>
    </rPh>
    <rPh sb="4" eb="5">
      <t>バチ</t>
    </rPh>
    <phoneticPr fontId="4"/>
  </si>
  <si>
    <t>８寸梅鉢</t>
    <rPh sb="1" eb="2">
      <t>スン</t>
    </rPh>
    <rPh sb="2" eb="3">
      <t>ウメ</t>
    </rPh>
    <rPh sb="3" eb="4">
      <t>ハチ</t>
    </rPh>
    <phoneticPr fontId="4"/>
  </si>
  <si>
    <t>５寸納豆鉢</t>
    <rPh sb="1" eb="2">
      <t>スン</t>
    </rPh>
    <rPh sb="2" eb="4">
      <t>ナットウ</t>
    </rPh>
    <rPh sb="4" eb="5">
      <t>ハチ</t>
    </rPh>
    <phoneticPr fontId="4"/>
  </si>
  <si>
    <t>５寸切立鉢</t>
    <rPh sb="1" eb="2">
      <t>スン</t>
    </rPh>
    <rPh sb="2" eb="4">
      <t>キリタテ</t>
    </rPh>
    <rPh sb="4" eb="5">
      <t>ハチ</t>
    </rPh>
    <phoneticPr fontId="4"/>
  </si>
  <si>
    <t>４寸切立鉢</t>
    <rPh sb="1" eb="2">
      <t>スン</t>
    </rPh>
    <rPh sb="2" eb="4">
      <t>キリタテ</t>
    </rPh>
    <rPh sb="4" eb="5">
      <t>ハチ</t>
    </rPh>
    <phoneticPr fontId="4"/>
  </si>
  <si>
    <t>５寸丼</t>
    <rPh sb="1" eb="2">
      <t>スン</t>
    </rPh>
    <rPh sb="2" eb="3">
      <t>ドンブリ</t>
    </rPh>
    <phoneticPr fontId="4"/>
  </si>
  <si>
    <t>入一</t>
    <rPh sb="0" eb="1">
      <t>イリ</t>
    </rPh>
    <rPh sb="1" eb="2">
      <t>イチ</t>
    </rPh>
    <phoneticPr fontId="4"/>
  </si>
  <si>
    <t>黒</t>
    <rPh sb="0" eb="1">
      <t>クロ</t>
    </rPh>
    <phoneticPr fontId="4"/>
  </si>
  <si>
    <t>抹茶茶碗</t>
    <rPh sb="0" eb="2">
      <t>マッチャ</t>
    </rPh>
    <rPh sb="2" eb="4">
      <t>チャワン</t>
    </rPh>
    <phoneticPr fontId="4"/>
  </si>
  <si>
    <t>両手付スープ碗</t>
    <rPh sb="0" eb="2">
      <t>リョウテ</t>
    </rPh>
    <rPh sb="2" eb="3">
      <t>ツキ</t>
    </rPh>
    <rPh sb="6" eb="7">
      <t>ワン</t>
    </rPh>
    <phoneticPr fontId="4"/>
  </si>
  <si>
    <t>青</t>
    <rPh sb="0" eb="1">
      <t>アオ</t>
    </rPh>
    <phoneticPr fontId="4"/>
  </si>
  <si>
    <t>マグカップ大</t>
    <rPh sb="5" eb="6">
      <t>ダイ</t>
    </rPh>
    <phoneticPr fontId="4"/>
  </si>
  <si>
    <t>４寸飯茶碗</t>
    <rPh sb="1" eb="2">
      <t>スン</t>
    </rPh>
    <rPh sb="2" eb="3">
      <t>メシ</t>
    </rPh>
    <rPh sb="3" eb="5">
      <t>チャワン</t>
    </rPh>
    <phoneticPr fontId="4"/>
  </si>
  <si>
    <t>マグカップ</t>
    <phoneticPr fontId="4"/>
  </si>
  <si>
    <t>刷毛引</t>
    <rPh sb="0" eb="2">
      <t>ハケ</t>
    </rPh>
    <rPh sb="2" eb="3">
      <t>ヒ</t>
    </rPh>
    <phoneticPr fontId="4"/>
  </si>
  <si>
    <t>飯茶碗</t>
    <rPh sb="0" eb="1">
      <t>メシ</t>
    </rPh>
    <rPh sb="1" eb="3">
      <t>チャワン</t>
    </rPh>
    <phoneticPr fontId="4"/>
  </si>
  <si>
    <t>刷毛目</t>
    <rPh sb="0" eb="2">
      <t>ハケ</t>
    </rPh>
    <rPh sb="2" eb="3">
      <t>メ</t>
    </rPh>
    <phoneticPr fontId="4"/>
  </si>
  <si>
    <t>コップ</t>
    <phoneticPr fontId="4"/>
  </si>
  <si>
    <t>飴</t>
    <rPh sb="0" eb="1">
      <t>アメ</t>
    </rPh>
    <phoneticPr fontId="4"/>
  </si>
  <si>
    <t>カップ＆ソーサ</t>
    <phoneticPr fontId="4"/>
  </si>
  <si>
    <t>９寸角皿</t>
    <rPh sb="1" eb="2">
      <t>スン</t>
    </rPh>
    <rPh sb="2" eb="3">
      <t>カク</t>
    </rPh>
    <rPh sb="3" eb="4">
      <t>サラ</t>
    </rPh>
    <phoneticPr fontId="4"/>
  </si>
  <si>
    <t>黄</t>
    <rPh sb="0" eb="1">
      <t>キ</t>
    </rPh>
    <phoneticPr fontId="4"/>
  </si>
  <si>
    <t>縁刷毛外指</t>
    <rPh sb="0" eb="1">
      <t>フチ</t>
    </rPh>
    <rPh sb="1" eb="3">
      <t>ハケ</t>
    </rPh>
    <rPh sb="3" eb="4">
      <t>ソト</t>
    </rPh>
    <rPh sb="4" eb="5">
      <t>ユビ</t>
    </rPh>
    <phoneticPr fontId="4"/>
  </si>
  <si>
    <t>９寸角皿</t>
    <rPh sb="1" eb="4">
      <t>スンカクサラ</t>
    </rPh>
    <phoneticPr fontId="4"/>
  </si>
  <si>
    <t>７寸丼</t>
    <rPh sb="1" eb="2">
      <t>スン</t>
    </rPh>
    <rPh sb="2" eb="3">
      <t>ドン</t>
    </rPh>
    <phoneticPr fontId="4"/>
  </si>
  <si>
    <t>６寸深丼</t>
    <rPh sb="1" eb="2">
      <t>スン</t>
    </rPh>
    <rPh sb="2" eb="3">
      <t>フカ</t>
    </rPh>
    <rPh sb="3" eb="4">
      <t>ドン</t>
    </rPh>
    <phoneticPr fontId="4"/>
  </si>
  <si>
    <t>８寸皿</t>
    <rPh sb="1" eb="2">
      <t>スン</t>
    </rPh>
    <rPh sb="2" eb="3">
      <t>サラ</t>
    </rPh>
    <phoneticPr fontId="4"/>
  </si>
  <si>
    <t>象嵌トビ鉋</t>
    <rPh sb="0" eb="2">
      <t>ゾウガン</t>
    </rPh>
    <rPh sb="4" eb="5">
      <t>カンナ</t>
    </rPh>
    <phoneticPr fontId="4"/>
  </si>
  <si>
    <t>７寸鉢</t>
    <rPh sb="1" eb="2">
      <t>スン</t>
    </rPh>
    <rPh sb="2" eb="3">
      <t>ハチ</t>
    </rPh>
    <phoneticPr fontId="4"/>
  </si>
  <si>
    <t>６寸鉢</t>
    <rPh sb="0" eb="2">
      <t>ロクスン</t>
    </rPh>
    <rPh sb="2" eb="3">
      <t>バチ</t>
    </rPh>
    <phoneticPr fontId="4"/>
  </si>
  <si>
    <t>７寸皿</t>
    <rPh sb="1" eb="2">
      <t>スン</t>
    </rPh>
    <rPh sb="2" eb="3">
      <t>サラ</t>
    </rPh>
    <phoneticPr fontId="4"/>
  </si>
  <si>
    <t>７寸鉢</t>
    <rPh sb="1" eb="2">
      <t>スン</t>
    </rPh>
    <rPh sb="2" eb="3">
      <t>バチ</t>
    </rPh>
    <phoneticPr fontId="4"/>
  </si>
  <si>
    <t>７寸皿</t>
    <rPh sb="1" eb="2">
      <t>スン</t>
    </rPh>
    <rPh sb="2" eb="3">
      <t>ザラ</t>
    </rPh>
    <phoneticPr fontId="4"/>
  </si>
  <si>
    <t>７寸カレー皿</t>
    <rPh sb="1" eb="2">
      <t>スン</t>
    </rPh>
    <rPh sb="5" eb="6">
      <t>サラ</t>
    </rPh>
    <phoneticPr fontId="4"/>
  </si>
  <si>
    <t>刷毛目</t>
    <rPh sb="0" eb="3">
      <t>ハケメ</t>
    </rPh>
    <phoneticPr fontId="4"/>
  </si>
  <si>
    <t>６寸丼</t>
    <rPh sb="1" eb="2">
      <t>スン</t>
    </rPh>
    <rPh sb="2" eb="3">
      <t>ドン</t>
    </rPh>
    <phoneticPr fontId="4"/>
  </si>
  <si>
    <t>７寸皿</t>
    <rPh sb="1" eb="3">
      <t>スンサラ</t>
    </rPh>
    <phoneticPr fontId="4"/>
  </si>
  <si>
    <t>４寸小鉢</t>
    <rPh sb="1" eb="2">
      <t>スン</t>
    </rPh>
    <rPh sb="2" eb="4">
      <t>コバチ</t>
    </rPh>
    <phoneticPr fontId="4"/>
  </si>
  <si>
    <t>4.5寸飯茶碗</t>
    <rPh sb="3" eb="4">
      <t>スン</t>
    </rPh>
    <rPh sb="4" eb="5">
      <t>メシ</t>
    </rPh>
    <rPh sb="5" eb="7">
      <t>チャワン</t>
    </rPh>
    <phoneticPr fontId="4"/>
  </si>
  <si>
    <t>茶</t>
    <rPh sb="0" eb="1">
      <t>チャ</t>
    </rPh>
    <phoneticPr fontId="4"/>
  </si>
  <si>
    <t>４寸飯茶碗</t>
    <rPh sb="1" eb="2">
      <t>スン</t>
    </rPh>
    <rPh sb="2" eb="5">
      <t>メシチャワン</t>
    </rPh>
    <phoneticPr fontId="4"/>
  </si>
  <si>
    <t>６寸皿</t>
    <rPh sb="1" eb="2">
      <t>スン</t>
    </rPh>
    <rPh sb="2" eb="3">
      <t>サラ</t>
    </rPh>
    <phoneticPr fontId="4"/>
  </si>
  <si>
    <t>尺皿</t>
    <rPh sb="0" eb="2">
      <t>シャクサラ</t>
    </rPh>
    <phoneticPr fontId="4"/>
  </si>
  <si>
    <t>５寸皿</t>
    <rPh sb="1" eb="2">
      <t>スン</t>
    </rPh>
    <rPh sb="2" eb="3">
      <t>サラ</t>
    </rPh>
    <phoneticPr fontId="4"/>
  </si>
  <si>
    <t>６寸皿</t>
    <rPh sb="1" eb="2">
      <t>スン</t>
    </rPh>
    <rPh sb="2" eb="3">
      <t>ザラ</t>
    </rPh>
    <phoneticPr fontId="4"/>
  </si>
  <si>
    <t>８寸皿</t>
    <rPh sb="1" eb="2">
      <t>スン</t>
    </rPh>
    <rPh sb="2" eb="3">
      <t>ザラ</t>
    </rPh>
    <phoneticPr fontId="4"/>
  </si>
  <si>
    <t>刷毛</t>
    <rPh sb="0" eb="2">
      <t>ハケ</t>
    </rPh>
    <phoneticPr fontId="4"/>
  </si>
  <si>
    <t>７寸深皿</t>
    <rPh sb="1" eb="2">
      <t>スン</t>
    </rPh>
    <rPh sb="2" eb="3">
      <t>フカ</t>
    </rPh>
    <rPh sb="3" eb="4">
      <t>ザラ</t>
    </rPh>
    <phoneticPr fontId="4"/>
  </si>
  <si>
    <t>５寸片角皿</t>
    <rPh sb="1" eb="2">
      <t>スン</t>
    </rPh>
    <rPh sb="2" eb="3">
      <t>カタ</t>
    </rPh>
    <rPh sb="3" eb="4">
      <t>カク</t>
    </rPh>
    <rPh sb="4" eb="5">
      <t>サラ</t>
    </rPh>
    <phoneticPr fontId="4"/>
  </si>
  <si>
    <t>三彩</t>
    <rPh sb="0" eb="2">
      <t>サンサイ</t>
    </rPh>
    <phoneticPr fontId="4"/>
  </si>
  <si>
    <t>７寸皿（縁）</t>
    <rPh sb="1" eb="2">
      <t>スン</t>
    </rPh>
    <rPh sb="2" eb="3">
      <t>ザラ</t>
    </rPh>
    <rPh sb="4" eb="5">
      <t>フチ</t>
    </rPh>
    <phoneticPr fontId="4"/>
  </si>
  <si>
    <t>５寸皿</t>
    <rPh sb="1" eb="2">
      <t>スン</t>
    </rPh>
    <rPh sb="2" eb="3">
      <t>ザラ</t>
    </rPh>
    <phoneticPr fontId="4"/>
  </si>
  <si>
    <t>４．５寸皿</t>
    <rPh sb="3" eb="4">
      <t>スン</t>
    </rPh>
    <rPh sb="4" eb="5">
      <t>サラ</t>
    </rPh>
    <phoneticPr fontId="4"/>
  </si>
  <si>
    <t>刷毛櫛描</t>
    <rPh sb="0" eb="2">
      <t>ハケ</t>
    </rPh>
    <rPh sb="2" eb="3">
      <t>クシ</t>
    </rPh>
    <rPh sb="3" eb="4">
      <t>カ</t>
    </rPh>
    <phoneticPr fontId="4"/>
  </si>
  <si>
    <t>内外白</t>
    <rPh sb="0" eb="2">
      <t>ナイガイ</t>
    </rPh>
    <rPh sb="2" eb="3">
      <t>シロ</t>
    </rPh>
    <phoneticPr fontId="4"/>
  </si>
  <si>
    <t>４寸５分皿</t>
    <rPh sb="1" eb="2">
      <t>スン</t>
    </rPh>
    <rPh sb="3" eb="4">
      <t>ブ</t>
    </rPh>
    <rPh sb="4" eb="5">
      <t>サラ</t>
    </rPh>
    <phoneticPr fontId="4"/>
  </si>
  <si>
    <t>4.5寸ふち付皿</t>
    <rPh sb="3" eb="4">
      <t>スン</t>
    </rPh>
    <rPh sb="6" eb="7">
      <t>ツキ</t>
    </rPh>
    <rPh sb="7" eb="8">
      <t>サラ</t>
    </rPh>
    <phoneticPr fontId="4"/>
  </si>
  <si>
    <t>４寸皿</t>
    <rPh sb="1" eb="2">
      <t>スン</t>
    </rPh>
    <rPh sb="2" eb="3">
      <t>サラ</t>
    </rPh>
    <phoneticPr fontId="4"/>
  </si>
  <si>
    <t>３寸皿</t>
    <rPh sb="1" eb="2">
      <t>スン</t>
    </rPh>
    <rPh sb="2" eb="3">
      <t>サラ</t>
    </rPh>
    <phoneticPr fontId="4"/>
  </si>
  <si>
    <t>３寸皿</t>
    <rPh sb="0" eb="2">
      <t>サンスン</t>
    </rPh>
    <rPh sb="2" eb="3">
      <t>サラ</t>
    </rPh>
    <phoneticPr fontId="4"/>
  </si>
  <si>
    <t>櫛描</t>
    <rPh sb="0" eb="1">
      <t>クシ</t>
    </rPh>
    <rPh sb="1" eb="2">
      <t>カ</t>
    </rPh>
    <phoneticPr fontId="4"/>
  </si>
  <si>
    <t>在庫額</t>
    <rPh sb="0" eb="2">
      <t>ザイコ</t>
    </rPh>
    <rPh sb="2" eb="3">
      <t>ガク</t>
    </rPh>
    <phoneticPr fontId="4"/>
  </si>
  <si>
    <t>仕入元</t>
    <rPh sb="0" eb="2">
      <t>シイレ</t>
    </rPh>
    <rPh sb="2" eb="3">
      <t>モト</t>
    </rPh>
    <phoneticPr fontId="4"/>
  </si>
  <si>
    <t>在庫数</t>
    <rPh sb="0" eb="2">
      <t>ザイコ</t>
    </rPh>
    <rPh sb="2" eb="3">
      <t>スウ</t>
    </rPh>
    <phoneticPr fontId="4"/>
  </si>
  <si>
    <t>卸売単価</t>
    <rPh sb="0" eb="2">
      <t>オロシウリ</t>
    </rPh>
    <rPh sb="2" eb="4">
      <t>タンカ</t>
    </rPh>
    <phoneticPr fontId="4"/>
  </si>
  <si>
    <t>購入数</t>
    <rPh sb="0" eb="3">
      <t>コウニュウスウ</t>
    </rPh>
    <phoneticPr fontId="4"/>
  </si>
  <si>
    <t>購入額</t>
    <rPh sb="0" eb="2">
      <t>コウニュウ</t>
    </rPh>
    <rPh sb="2" eb="3">
      <t>ガク</t>
    </rPh>
    <phoneticPr fontId="4"/>
  </si>
  <si>
    <t>色</t>
    <rPh sb="0" eb="1">
      <t>イロ</t>
    </rPh>
    <phoneticPr fontId="2"/>
  </si>
  <si>
    <t>技法</t>
    <rPh sb="0" eb="2">
      <t>ギホウ</t>
    </rPh>
    <phoneticPr fontId="2"/>
  </si>
  <si>
    <t>品名</t>
    <rPh sb="0" eb="2">
      <t>ヒンメイ</t>
    </rPh>
    <phoneticPr fontId="2"/>
  </si>
  <si>
    <t>小袋窯</t>
    <rPh sb="0" eb="2">
      <t>コブクロ</t>
    </rPh>
    <rPh sb="2" eb="3">
      <t>ガマ</t>
    </rPh>
    <phoneticPr fontId="2"/>
  </si>
  <si>
    <t>坂本浩二窯</t>
    <rPh sb="0" eb="2">
      <t>サカモト</t>
    </rPh>
    <rPh sb="2" eb="4">
      <t>コウジ</t>
    </rPh>
    <rPh sb="4" eb="5">
      <t>ガマ</t>
    </rPh>
    <phoneticPr fontId="2"/>
  </si>
  <si>
    <t>Ｂ品</t>
    <rPh sb="1" eb="2">
      <t>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</si>
</sst>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IPAexゴシック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IPAex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Fill="1">
      <alignment vertical="center"/>
    </xf>
    <xf numFmtId="0" fontId="1" fillId="0" borderId="0" xfId="1" applyFill="1">
      <alignment vertical="center"/>
    </xf>
    <xf numFmtId="41" fontId="3" fillId="2" borderId="0" xfId="1" applyNumberFormat="1" applyFont="1" applyFill="1">
      <alignment vertical="center"/>
    </xf>
    <xf numFmtId="41" fontId="3" fillId="0" borderId="0" xfId="1" applyNumberFormat="1" applyFont="1" applyFill="1">
      <alignment vertical="center"/>
    </xf>
    <xf numFmtId="41" fontId="1" fillId="0" borderId="0" xfId="1" applyNumberFormat="1" applyFill="1">
      <alignment vertical="center"/>
    </xf>
    <xf numFmtId="41" fontId="3" fillId="3" borderId="0" xfId="1" applyNumberFormat="1" applyFont="1" applyFill="1">
      <alignment vertical="center"/>
    </xf>
    <xf numFmtId="0" fontId="1" fillId="0" borderId="0" xfId="1" applyAlignment="1">
      <alignment horizontal="center" vertical="center"/>
    </xf>
    <xf numFmtId="41" fontId="5" fillId="4" borderId="0" xfId="1" applyNumberFormat="1" applyFont="1" applyFill="1" applyAlignment="1">
      <alignment horizontal="center" vertical="center"/>
    </xf>
    <xf numFmtId="41" fontId="6" fillId="0" borderId="0" xfId="1" applyNumberFormat="1" applyFont="1" applyFill="1" applyAlignment="1">
      <alignment horizontal="center" vertical="center"/>
    </xf>
    <xf numFmtId="41" fontId="5" fillId="4" borderId="0" xfId="1" applyNumberFormat="1" applyFont="1" applyFill="1">
      <alignment vertical="center"/>
    </xf>
    <xf numFmtId="0" fontId="3" fillId="0" borderId="0" xfId="1" applyFont="1" applyFill="1" applyAlignment="1">
      <alignment horizontal="center" vertical="center"/>
    </xf>
    <xf numFmtId="41" fontId="3" fillId="0" borderId="0" xfId="1" applyNumberFormat="1" applyFont="1" applyFill="1" applyAlignment="1">
      <alignment horizontal="center" vertical="center"/>
    </xf>
    <xf numFmtId="41" fontId="3" fillId="3" borderId="0" xfId="1" applyNumberFormat="1" applyFont="1" applyFill="1" applyAlignment="1">
      <alignment horizontal="center" vertical="center"/>
    </xf>
    <xf numFmtId="41" fontId="3" fillId="2" borderId="0" xfId="1" applyNumberFormat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24"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IPAexゴシック"/>
        <scheme val="none"/>
      </font>
      <numFmt numFmtId="33" formatCode="_ * #,##0_ ;_ * \-#,##0_ ;_ * &quot;-&quot;_ ;_ @_ "/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numFmt numFmtId="33" formatCode="_ * #,##0_ ;_ * \-#,##0_ ;_ * &quot;-&quot;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IPAexゴシック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IPAexゴシック"/>
        <scheme val="none"/>
      </font>
      <numFmt numFmtId="33" formatCode="_ * #,##0_ ;_ * \-#,##0_ ;_ * &quot;-&quot;_ ;_ @_ "/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rgb="FFC00000"/>
        </patternFill>
      </fill>
    </dxf>
  </dxfs>
  <tableStyles count="1" defaultTableStyle="TableStyleMedium2" defaultPivotStyle="PivotStyleLight16">
    <tableStyle name="テーブル スタイル 1" pivot="0" count="2">
      <tableStyleElement type="headerRow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36" displayName="テーブル36" ref="A2:I76" totalsRowShown="0" headerRowDxfId="21" dataDxfId="20">
  <autoFilter ref="A2:I76"/>
  <tableColumns count="9">
    <tableColumn id="2" name="品名" dataDxfId="9"/>
    <tableColumn id="3" name="色" dataDxfId="8"/>
    <tableColumn id="4" name="技法" dataDxfId="7"/>
    <tableColumn id="5" name="仕入元" dataDxfId="5"/>
    <tableColumn id="6" name="卸売単価" dataDxfId="6"/>
    <tableColumn id="7" name="在庫数" dataDxfId="19"/>
    <tableColumn id="8" name="在庫額" dataDxfId="18"/>
    <tableColumn id="9" name="購入数" dataDxfId="17"/>
    <tableColumn id="12" name="購入額" dataDxfId="16"/>
  </tableColumns>
  <tableStyleInfo name="テーブル スタイル 1" showFirstColumn="0" showLastColumn="0" showRowStripes="1" showColumnStripes="0"/>
</table>
</file>

<file path=xl/tables/table2.xml><?xml version="1.0" encoding="utf-8"?>
<table xmlns="http://schemas.openxmlformats.org/spreadsheetml/2006/main" id="2" name="テーブル57" displayName="テーブル57" ref="K2:S45" totalsRowShown="0" headerRowDxfId="15" dataDxfId="14">
  <autoFilter ref="K2:S45"/>
  <tableColumns count="9">
    <tableColumn id="2" name="品名" dataDxfId="4"/>
    <tableColumn id="3" name="色" dataDxfId="3"/>
    <tableColumn id="4" name="技法" dataDxfId="2"/>
    <tableColumn id="5" name="仕入元" dataDxfId="0"/>
    <tableColumn id="6" name="卸売単価" dataDxfId="1"/>
    <tableColumn id="7" name="在庫数" dataDxfId="13"/>
    <tableColumn id="8" name="在庫額" dataDxfId="12">
      <calculatedColumnFormula>P3*O3</calculatedColumnFormula>
    </tableColumn>
    <tableColumn id="11" name="購入数" dataDxfId="11">
      <calculatedColumnFormula>P3-#REF!-#REF!</calculatedColumnFormula>
    </tableColumn>
    <tableColumn id="12" name="購入額" dataDxfId="10">
      <calculatedColumnFormula>R3*O3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zoomScale="80" zoomScaleNormal="80" workbookViewId="0">
      <selection activeCell="I27" sqref="I27"/>
    </sheetView>
  </sheetViews>
  <sheetFormatPr defaultRowHeight="14.25"/>
  <cols>
    <col min="1" max="1" width="22.75" style="2" bestFit="1" customWidth="1"/>
    <col min="2" max="2" width="10.5" style="12" bestFit="1" customWidth="1"/>
    <col min="3" max="3" width="12.5" style="12" bestFit="1" customWidth="1"/>
    <col min="4" max="4" width="14.5" style="12" bestFit="1" customWidth="1"/>
    <col min="5" max="5" width="16.75" style="2" bestFit="1" customWidth="1"/>
    <col min="6" max="9" width="14.5" style="2" bestFit="1" customWidth="1"/>
    <col min="10" max="10" width="9" style="3"/>
    <col min="11" max="11" width="17.25" style="2" bestFit="1" customWidth="1"/>
    <col min="12" max="12" width="12.375" style="12" bestFit="1" customWidth="1"/>
    <col min="13" max="13" width="14.5" style="12" bestFit="1" customWidth="1"/>
    <col min="14" max="14" width="16.625" style="12" bestFit="1" customWidth="1"/>
    <col min="15" max="15" width="18.875" style="2" bestFit="1" customWidth="1"/>
    <col min="16" max="19" width="16.625" style="2" bestFit="1" customWidth="1"/>
    <col min="20" max="16384" width="9" style="1"/>
  </cols>
  <sheetData>
    <row r="1" spans="1:19">
      <c r="D1" s="12" t="s">
        <v>93</v>
      </c>
      <c r="N1" s="12" t="s">
        <v>94</v>
      </c>
    </row>
    <row r="2" spans="1:19" s="8" customFormat="1">
      <c r="A2" s="9" t="s">
        <v>92</v>
      </c>
      <c r="B2" s="9" t="s">
        <v>90</v>
      </c>
      <c r="C2" s="9" t="s">
        <v>91</v>
      </c>
      <c r="D2" s="9" t="s">
        <v>85</v>
      </c>
      <c r="E2" s="9" t="s">
        <v>87</v>
      </c>
      <c r="F2" s="9" t="s">
        <v>86</v>
      </c>
      <c r="G2" s="9" t="s">
        <v>84</v>
      </c>
      <c r="H2" s="9" t="s">
        <v>88</v>
      </c>
      <c r="I2" s="9" t="s">
        <v>89</v>
      </c>
      <c r="J2" s="10"/>
      <c r="K2" s="9" t="s">
        <v>92</v>
      </c>
      <c r="L2" s="9" t="s">
        <v>90</v>
      </c>
      <c r="M2" s="9" t="s">
        <v>91</v>
      </c>
      <c r="N2" s="9" t="s">
        <v>85</v>
      </c>
      <c r="O2" s="9" t="s">
        <v>87</v>
      </c>
      <c r="P2" s="9" t="s">
        <v>86</v>
      </c>
      <c r="Q2" s="9" t="s">
        <v>84</v>
      </c>
      <c r="R2" s="9" t="s">
        <v>88</v>
      </c>
      <c r="S2" s="9" t="s">
        <v>89</v>
      </c>
    </row>
    <row r="3" spans="1:19">
      <c r="A3" s="5" t="s">
        <v>81</v>
      </c>
      <c r="B3" s="13" t="s">
        <v>33</v>
      </c>
      <c r="C3" s="13" t="s">
        <v>4</v>
      </c>
      <c r="D3" s="13" t="s">
        <v>3</v>
      </c>
      <c r="E3" s="5">
        <v>600</v>
      </c>
      <c r="F3" s="5">
        <v>1</v>
      </c>
      <c r="G3" s="5">
        <f>テーブル36[[#This Row],[卸売単価]]*テーブル36[[#This Row],[在庫数]]</f>
        <v>600</v>
      </c>
      <c r="H3" s="5">
        <v>0</v>
      </c>
      <c r="I3" s="5">
        <f>テーブル36[[#This Row],[卸売単価]]*テーブル36[[#This Row],[購入数]]</f>
        <v>0</v>
      </c>
      <c r="J3" s="6"/>
      <c r="K3" s="5" t="s">
        <v>81</v>
      </c>
      <c r="L3" s="13" t="s">
        <v>44</v>
      </c>
      <c r="M3" s="13" t="s">
        <v>4</v>
      </c>
      <c r="N3" s="13" t="s">
        <v>29</v>
      </c>
      <c r="O3" s="5">
        <v>560</v>
      </c>
      <c r="P3" s="5">
        <v>1</v>
      </c>
      <c r="Q3" s="5">
        <f t="shared" ref="Q3:Q45" si="0">P3*O3</f>
        <v>560</v>
      </c>
      <c r="R3" s="5">
        <v>0</v>
      </c>
      <c r="S3" s="5">
        <f>R3*O3</f>
        <v>0</v>
      </c>
    </row>
    <row r="4" spans="1:19">
      <c r="A4" s="7" t="s">
        <v>82</v>
      </c>
      <c r="B4" s="14" t="s">
        <v>44</v>
      </c>
      <c r="C4" s="14" t="s">
        <v>4</v>
      </c>
      <c r="D4" s="14" t="s">
        <v>3</v>
      </c>
      <c r="E4" s="7">
        <v>600</v>
      </c>
      <c r="F4" s="7">
        <v>3</v>
      </c>
      <c r="G4" s="7">
        <f>テーブル36[[#This Row],[卸売単価]]*テーブル36[[#This Row],[在庫数]]</f>
        <v>1800</v>
      </c>
      <c r="H4" s="7">
        <v>0</v>
      </c>
      <c r="I4" s="7">
        <f>テーブル36[[#This Row],[卸売単価]]*テーブル36[[#This Row],[購入数]]</f>
        <v>0</v>
      </c>
      <c r="J4" s="6"/>
      <c r="K4" s="7" t="s">
        <v>80</v>
      </c>
      <c r="L4" s="14" t="s">
        <v>44</v>
      </c>
      <c r="M4" s="14" t="s">
        <v>83</v>
      </c>
      <c r="N4" s="14" t="s">
        <v>29</v>
      </c>
      <c r="O4" s="7">
        <v>700</v>
      </c>
      <c r="P4" s="7">
        <v>1</v>
      </c>
      <c r="Q4" s="7">
        <f t="shared" si="0"/>
        <v>700</v>
      </c>
      <c r="R4" s="7">
        <v>0</v>
      </c>
      <c r="S4" s="7">
        <f>R4*O4</f>
        <v>0</v>
      </c>
    </row>
    <row r="5" spans="1:19">
      <c r="A5" s="5" t="s">
        <v>82</v>
      </c>
      <c r="B5" s="13" t="s">
        <v>5</v>
      </c>
      <c r="C5" s="13" t="s">
        <v>4</v>
      </c>
      <c r="D5" s="13" t="s">
        <v>3</v>
      </c>
      <c r="E5" s="5">
        <v>560</v>
      </c>
      <c r="F5" s="5">
        <v>4</v>
      </c>
      <c r="G5" s="5">
        <f>テーブル36[[#This Row],[卸売単価]]*テーブル36[[#This Row],[在庫数]]</f>
        <v>2240</v>
      </c>
      <c r="H5" s="5">
        <v>0</v>
      </c>
      <c r="I5" s="5">
        <f>テーブル36[[#This Row],[卸売単価]]*テーブル36[[#This Row],[購入数]]</f>
        <v>0</v>
      </c>
      <c r="J5" s="6"/>
      <c r="K5" s="5" t="s">
        <v>80</v>
      </c>
      <c r="L5" s="13" t="s">
        <v>33</v>
      </c>
      <c r="M5" s="13" t="s">
        <v>4</v>
      </c>
      <c r="N5" s="13" t="s">
        <v>29</v>
      </c>
      <c r="O5" s="5">
        <v>700</v>
      </c>
      <c r="P5" s="5">
        <v>1</v>
      </c>
      <c r="Q5" s="5">
        <f t="shared" si="0"/>
        <v>700</v>
      </c>
      <c r="R5" s="5">
        <v>0</v>
      </c>
      <c r="S5" s="5">
        <f>R5*O5</f>
        <v>0</v>
      </c>
    </row>
    <row r="6" spans="1:19">
      <c r="A6" s="7" t="s">
        <v>82</v>
      </c>
      <c r="B6" s="14" t="s">
        <v>5</v>
      </c>
      <c r="C6" s="14" t="s">
        <v>39</v>
      </c>
      <c r="D6" s="14" t="s">
        <v>3</v>
      </c>
      <c r="E6" s="7">
        <v>560</v>
      </c>
      <c r="F6" s="7">
        <v>5</v>
      </c>
      <c r="G6" s="7">
        <f>テーブル36[[#This Row],[卸売単価]]*テーブル36[[#This Row],[在庫数]]</f>
        <v>2800</v>
      </c>
      <c r="H6" s="7">
        <v>0</v>
      </c>
      <c r="I6" s="7">
        <f>テーブル36[[#This Row],[卸売単価]]*テーブル36[[#This Row],[購入数]]</f>
        <v>0</v>
      </c>
      <c r="J6" s="6"/>
      <c r="K6" s="4" t="s">
        <v>80</v>
      </c>
      <c r="L6" s="15" t="s">
        <v>5</v>
      </c>
      <c r="M6" s="15" t="s">
        <v>57</v>
      </c>
      <c r="N6" s="15" t="s">
        <v>29</v>
      </c>
      <c r="O6" s="4">
        <v>680</v>
      </c>
      <c r="P6" s="4">
        <v>0</v>
      </c>
      <c r="Q6" s="4">
        <f t="shared" si="0"/>
        <v>0</v>
      </c>
      <c r="R6" s="4">
        <v>0</v>
      </c>
      <c r="S6" s="4">
        <f>R6*O6</f>
        <v>0</v>
      </c>
    </row>
    <row r="7" spans="1:19">
      <c r="A7" s="5" t="s">
        <v>81</v>
      </c>
      <c r="B7" s="13" t="s">
        <v>9</v>
      </c>
      <c r="C7" s="13" t="s">
        <v>4</v>
      </c>
      <c r="D7" s="13" t="s">
        <v>3</v>
      </c>
      <c r="E7" s="5">
        <v>600</v>
      </c>
      <c r="F7" s="5">
        <v>5</v>
      </c>
      <c r="G7" s="5">
        <f>テーブル36[[#This Row],[卸売単価]]*テーブル36[[#This Row],[在庫数]]</f>
        <v>3000</v>
      </c>
      <c r="H7" s="5">
        <v>0</v>
      </c>
      <c r="I7" s="5">
        <f>テーブル36[[#This Row],[卸売単価]]*テーブル36[[#This Row],[購入数]]</f>
        <v>0</v>
      </c>
      <c r="J7" s="6"/>
      <c r="K7" s="4" t="s">
        <v>80</v>
      </c>
      <c r="L7" s="15" t="s">
        <v>33</v>
      </c>
      <c r="M7" s="15" t="s">
        <v>4</v>
      </c>
      <c r="N7" s="15" t="s">
        <v>29</v>
      </c>
      <c r="O7" s="4">
        <v>700</v>
      </c>
      <c r="P7" s="4">
        <v>0</v>
      </c>
      <c r="Q7" s="4">
        <f t="shared" si="0"/>
        <v>0</v>
      </c>
      <c r="R7" s="4">
        <v>0</v>
      </c>
      <c r="S7" s="4">
        <f>R7*O7</f>
        <v>0</v>
      </c>
    </row>
    <row r="8" spans="1:19">
      <c r="A8" s="7" t="s">
        <v>80</v>
      </c>
      <c r="B8" s="14" t="s">
        <v>33</v>
      </c>
      <c r="C8" s="14" t="s">
        <v>4</v>
      </c>
      <c r="D8" s="14" t="s">
        <v>3</v>
      </c>
      <c r="E8" s="7">
        <v>700</v>
      </c>
      <c r="F8" s="7">
        <v>4</v>
      </c>
      <c r="G8" s="7">
        <f>テーブル36[[#This Row],[卸売単価]]*テーブル36[[#This Row],[在庫数]]</f>
        <v>2800</v>
      </c>
      <c r="H8" s="7">
        <v>0</v>
      </c>
      <c r="I8" s="7">
        <f>テーブル36[[#This Row],[卸売単価]]*テーブル36[[#This Row],[購入数]]</f>
        <v>0</v>
      </c>
      <c r="J8" s="6"/>
      <c r="K8" s="4" t="s">
        <v>80</v>
      </c>
      <c r="L8" s="15" t="s">
        <v>33</v>
      </c>
      <c r="M8" s="15" t="s">
        <v>57</v>
      </c>
      <c r="N8" s="15" t="s">
        <v>29</v>
      </c>
      <c r="O8" s="4">
        <v>700</v>
      </c>
      <c r="P8" s="4">
        <v>0</v>
      </c>
      <c r="Q8" s="4">
        <f t="shared" si="0"/>
        <v>0</v>
      </c>
      <c r="R8" s="4">
        <v>0</v>
      </c>
      <c r="S8" s="4">
        <f>R8*O8</f>
        <v>0</v>
      </c>
    </row>
    <row r="9" spans="1:19">
      <c r="A9" s="5" t="s">
        <v>80</v>
      </c>
      <c r="B9" s="13" t="s">
        <v>9</v>
      </c>
      <c r="C9" s="13" t="s">
        <v>4</v>
      </c>
      <c r="D9" s="13" t="s">
        <v>3</v>
      </c>
      <c r="E9" s="5">
        <v>700</v>
      </c>
      <c r="F9" s="5">
        <v>4</v>
      </c>
      <c r="G9" s="5">
        <f>テーブル36[[#This Row],[卸売単価]]*テーブル36[[#This Row],[在庫数]]</f>
        <v>2800</v>
      </c>
      <c r="H9" s="5">
        <v>0</v>
      </c>
      <c r="I9" s="5">
        <f>テーブル36[[#This Row],[卸売単価]]*テーブル36[[#This Row],[購入数]]</f>
        <v>0</v>
      </c>
      <c r="J9" s="6"/>
      <c r="K9" s="5" t="s">
        <v>79</v>
      </c>
      <c r="L9" s="13" t="s">
        <v>33</v>
      </c>
      <c r="M9" s="13" t="s">
        <v>4</v>
      </c>
      <c r="N9" s="13" t="s">
        <v>29</v>
      </c>
      <c r="O9" s="5">
        <v>700</v>
      </c>
      <c r="P9" s="5">
        <v>1</v>
      </c>
      <c r="Q9" s="5">
        <f t="shared" si="0"/>
        <v>700</v>
      </c>
      <c r="R9" s="5">
        <v>0</v>
      </c>
      <c r="S9" s="5">
        <f>R9*O9</f>
        <v>0</v>
      </c>
    </row>
    <row r="10" spans="1:19">
      <c r="A10" s="4" t="s">
        <v>78</v>
      </c>
      <c r="B10" s="15" t="s">
        <v>77</v>
      </c>
      <c r="C10" s="15" t="s">
        <v>4</v>
      </c>
      <c r="D10" s="15" t="s">
        <v>3</v>
      </c>
      <c r="E10" s="4">
        <v>680</v>
      </c>
      <c r="F10" s="4">
        <v>0</v>
      </c>
      <c r="G10" s="4">
        <f>テーブル36[[#This Row],[卸売単価]]*テーブル36[[#This Row],[在庫数]]</f>
        <v>0</v>
      </c>
      <c r="H10" s="4">
        <v>0</v>
      </c>
      <c r="I10" s="4">
        <f>テーブル36[[#This Row],[卸売単価]]*テーブル36[[#This Row],[購入数]]</f>
        <v>0</v>
      </c>
      <c r="J10" s="6"/>
      <c r="K10" s="7" t="s">
        <v>66</v>
      </c>
      <c r="L10" s="14" t="s">
        <v>5</v>
      </c>
      <c r="M10" s="14" t="s">
        <v>57</v>
      </c>
      <c r="N10" s="14" t="s">
        <v>29</v>
      </c>
      <c r="O10" s="7">
        <v>840</v>
      </c>
      <c r="P10" s="7">
        <v>1</v>
      </c>
      <c r="Q10" s="7">
        <f t="shared" si="0"/>
        <v>840</v>
      </c>
      <c r="R10" s="7">
        <v>0</v>
      </c>
      <c r="S10" s="7">
        <f>R10*O10</f>
        <v>0</v>
      </c>
    </row>
    <row r="11" spans="1:19">
      <c r="A11" s="5" t="s">
        <v>75</v>
      </c>
      <c r="B11" s="13" t="s">
        <v>5</v>
      </c>
      <c r="C11" s="13" t="s">
        <v>4</v>
      </c>
      <c r="D11" s="13" t="s">
        <v>3</v>
      </c>
      <c r="E11" s="5">
        <v>680</v>
      </c>
      <c r="F11" s="5">
        <v>5</v>
      </c>
      <c r="G11" s="5">
        <f>テーブル36[[#This Row],[卸売単価]]*テーブル36[[#This Row],[在庫数]]</f>
        <v>3400</v>
      </c>
      <c r="H11" s="5">
        <v>0</v>
      </c>
      <c r="I11" s="5">
        <f>テーブル36[[#This Row],[卸売単価]]*テーブル36[[#This Row],[購入数]]</f>
        <v>0</v>
      </c>
      <c r="J11" s="6"/>
      <c r="K11" s="4" t="s">
        <v>67</v>
      </c>
      <c r="L11" s="15" t="s">
        <v>44</v>
      </c>
      <c r="M11" s="15" t="s">
        <v>39</v>
      </c>
      <c r="N11" s="15" t="s">
        <v>29</v>
      </c>
      <c r="O11" s="4">
        <v>1400</v>
      </c>
      <c r="P11" s="4">
        <v>0</v>
      </c>
      <c r="Q11" s="4">
        <f t="shared" si="0"/>
        <v>0</v>
      </c>
      <c r="R11" s="4">
        <v>0</v>
      </c>
      <c r="S11" s="4">
        <f>R11*O11</f>
        <v>0</v>
      </c>
    </row>
    <row r="12" spans="1:19">
      <c r="A12" s="7" t="s">
        <v>75</v>
      </c>
      <c r="B12" s="14" t="s">
        <v>5</v>
      </c>
      <c r="C12" s="14" t="s">
        <v>39</v>
      </c>
      <c r="D12" s="14" t="s">
        <v>3</v>
      </c>
      <c r="E12" s="7">
        <v>680</v>
      </c>
      <c r="F12" s="7">
        <v>2</v>
      </c>
      <c r="G12" s="7">
        <f>テーブル36[[#This Row],[卸売単価]]*テーブル36[[#This Row],[在庫数]]</f>
        <v>1360</v>
      </c>
      <c r="H12" s="7">
        <v>0</v>
      </c>
      <c r="I12" s="7">
        <f>テーブル36[[#This Row],[卸売単価]]*テーブル36[[#This Row],[購入数]]</f>
        <v>0</v>
      </c>
      <c r="J12" s="6"/>
      <c r="K12" s="7" t="s">
        <v>64</v>
      </c>
      <c r="L12" s="14" t="s">
        <v>5</v>
      </c>
      <c r="M12" s="14" t="s">
        <v>76</v>
      </c>
      <c r="N12" s="14" t="s">
        <v>29</v>
      </c>
      <c r="O12" s="7">
        <v>1400</v>
      </c>
      <c r="P12" s="7">
        <v>1</v>
      </c>
      <c r="Q12" s="7">
        <f t="shared" si="0"/>
        <v>1400</v>
      </c>
      <c r="R12" s="7">
        <v>0</v>
      </c>
      <c r="S12" s="7">
        <f>R12*O12</f>
        <v>0</v>
      </c>
    </row>
    <row r="13" spans="1:19">
      <c r="A13" s="5" t="s">
        <v>75</v>
      </c>
      <c r="B13" s="13" t="s">
        <v>9</v>
      </c>
      <c r="C13" s="13" t="s">
        <v>4</v>
      </c>
      <c r="D13" s="13" t="s">
        <v>3</v>
      </c>
      <c r="E13" s="5">
        <v>770</v>
      </c>
      <c r="F13" s="5">
        <v>1</v>
      </c>
      <c r="G13" s="5">
        <f>テーブル36[[#This Row],[卸売単価]]*テーブル36[[#This Row],[在庫数]]</f>
        <v>770</v>
      </c>
      <c r="H13" s="5">
        <v>0</v>
      </c>
      <c r="I13" s="5">
        <f>テーブル36[[#This Row],[卸売単価]]*テーブル36[[#This Row],[購入数]]</f>
        <v>0</v>
      </c>
      <c r="J13" s="6"/>
      <c r="K13" s="5" t="s">
        <v>53</v>
      </c>
      <c r="L13" s="13" t="s">
        <v>44</v>
      </c>
      <c r="M13" s="13" t="s">
        <v>4</v>
      </c>
      <c r="N13" s="13" t="s">
        <v>29</v>
      </c>
      <c r="O13" s="5">
        <v>1820</v>
      </c>
      <c r="P13" s="5">
        <v>1</v>
      </c>
      <c r="Q13" s="5">
        <f t="shared" si="0"/>
        <v>1820</v>
      </c>
      <c r="R13" s="5">
        <v>0</v>
      </c>
      <c r="S13" s="5">
        <f>R13*O13</f>
        <v>0</v>
      </c>
    </row>
    <row r="14" spans="1:19">
      <c r="A14" s="7" t="s">
        <v>75</v>
      </c>
      <c r="B14" s="14" t="s">
        <v>44</v>
      </c>
      <c r="C14" s="14" t="s">
        <v>4</v>
      </c>
      <c r="D14" s="14" t="s">
        <v>3</v>
      </c>
      <c r="E14" s="7">
        <v>770</v>
      </c>
      <c r="F14" s="7">
        <v>3</v>
      </c>
      <c r="G14" s="7">
        <f>テーブル36[[#This Row],[卸売単価]]*テーブル36[[#This Row],[在庫数]]</f>
        <v>2310</v>
      </c>
      <c r="H14" s="7">
        <v>0</v>
      </c>
      <c r="I14" s="7">
        <f>テーブル36[[#This Row],[卸売単価]]*テーブル36[[#This Row],[購入数]]</f>
        <v>0</v>
      </c>
      <c r="J14" s="6"/>
      <c r="K14" s="4" t="s">
        <v>55</v>
      </c>
      <c r="L14" s="15" t="s">
        <v>72</v>
      </c>
      <c r="M14" s="15" t="s">
        <v>4</v>
      </c>
      <c r="N14" s="15" t="s">
        <v>29</v>
      </c>
      <c r="O14" s="4">
        <v>2030</v>
      </c>
      <c r="P14" s="4">
        <v>0</v>
      </c>
      <c r="Q14" s="4">
        <f t="shared" si="0"/>
        <v>0</v>
      </c>
      <c r="R14" s="4">
        <v>0</v>
      </c>
      <c r="S14" s="4">
        <f>R14*O14</f>
        <v>0</v>
      </c>
    </row>
    <row r="15" spans="1:19">
      <c r="A15" s="5" t="s">
        <v>74</v>
      </c>
      <c r="B15" s="13" t="s">
        <v>5</v>
      </c>
      <c r="C15" s="13" t="s">
        <v>57</v>
      </c>
      <c r="D15" s="13" t="s">
        <v>3</v>
      </c>
      <c r="E15" s="5">
        <v>840</v>
      </c>
      <c r="F15" s="5">
        <v>1</v>
      </c>
      <c r="G15" s="5">
        <f>テーブル36[[#This Row],[卸売単価]]*テーブル36[[#This Row],[在庫数]]</f>
        <v>840</v>
      </c>
      <c r="H15" s="5">
        <v>0</v>
      </c>
      <c r="I15" s="5">
        <f>テーブル36[[#This Row],[卸売単価]]*テーブル36[[#This Row],[購入数]]</f>
        <v>0</v>
      </c>
      <c r="J15" s="6"/>
      <c r="K15" s="4" t="s">
        <v>55</v>
      </c>
      <c r="L15" s="15" t="s">
        <v>5</v>
      </c>
      <c r="M15" s="15" t="s">
        <v>4</v>
      </c>
      <c r="N15" s="15" t="s">
        <v>29</v>
      </c>
      <c r="O15" s="4">
        <v>1820</v>
      </c>
      <c r="P15" s="4">
        <v>0</v>
      </c>
      <c r="Q15" s="4">
        <f t="shared" si="0"/>
        <v>0</v>
      </c>
      <c r="R15" s="4">
        <v>0</v>
      </c>
      <c r="S15" s="4">
        <f>R15*O15</f>
        <v>0</v>
      </c>
    </row>
    <row r="16" spans="1:19">
      <c r="A16" s="7" t="s">
        <v>66</v>
      </c>
      <c r="B16" s="14" t="s">
        <v>5</v>
      </c>
      <c r="C16" s="14" t="s">
        <v>4</v>
      </c>
      <c r="D16" s="14" t="s">
        <v>3</v>
      </c>
      <c r="E16" s="7">
        <v>840</v>
      </c>
      <c r="F16" s="7">
        <v>8</v>
      </c>
      <c r="G16" s="7">
        <f>テーブル36[[#This Row],[卸売単価]]*テーブル36[[#This Row],[在庫数]]</f>
        <v>6720</v>
      </c>
      <c r="H16" s="7">
        <v>0</v>
      </c>
      <c r="I16" s="7">
        <f>テーブル36[[#This Row],[卸売単価]]*テーブル36[[#This Row],[購入数]]</f>
        <v>0</v>
      </c>
      <c r="J16" s="6"/>
      <c r="K16" s="4" t="s">
        <v>73</v>
      </c>
      <c r="L16" s="15" t="s">
        <v>44</v>
      </c>
      <c r="M16" s="15" t="s">
        <v>4</v>
      </c>
      <c r="N16" s="15" t="s">
        <v>29</v>
      </c>
      <c r="O16" s="4">
        <v>2030</v>
      </c>
      <c r="P16" s="4">
        <v>0</v>
      </c>
      <c r="Q16" s="4">
        <f t="shared" si="0"/>
        <v>0</v>
      </c>
      <c r="R16" s="4">
        <v>0</v>
      </c>
      <c r="S16" s="4">
        <f>R16*O16</f>
        <v>0</v>
      </c>
    </row>
    <row r="17" spans="1:19">
      <c r="A17" s="5" t="s">
        <v>66</v>
      </c>
      <c r="B17" s="13" t="s">
        <v>5</v>
      </c>
      <c r="C17" s="13" t="s">
        <v>39</v>
      </c>
      <c r="D17" s="13" t="s">
        <v>3</v>
      </c>
      <c r="E17" s="5">
        <v>840</v>
      </c>
      <c r="F17" s="5">
        <v>1</v>
      </c>
      <c r="G17" s="5">
        <f>テーブル36[[#This Row],[卸売単価]]*テーブル36[[#This Row],[在庫数]]</f>
        <v>840</v>
      </c>
      <c r="H17" s="5">
        <v>0</v>
      </c>
      <c r="I17" s="5">
        <f>テーブル36[[#This Row],[卸売単価]]*テーブル36[[#This Row],[購入数]]</f>
        <v>0</v>
      </c>
      <c r="J17" s="6"/>
      <c r="K17" s="4" t="s">
        <v>55</v>
      </c>
      <c r="L17" s="15" t="s">
        <v>33</v>
      </c>
      <c r="M17" s="15" t="s">
        <v>39</v>
      </c>
      <c r="N17" s="15" t="s">
        <v>29</v>
      </c>
      <c r="O17" s="4">
        <v>1820</v>
      </c>
      <c r="P17" s="4">
        <v>0</v>
      </c>
      <c r="Q17" s="4">
        <f t="shared" si="0"/>
        <v>0</v>
      </c>
      <c r="R17" s="4">
        <v>0</v>
      </c>
      <c r="S17" s="4">
        <f>R17*O17</f>
        <v>0</v>
      </c>
    </row>
    <row r="18" spans="1:19">
      <c r="A18" s="7" t="s">
        <v>66</v>
      </c>
      <c r="B18" s="14" t="s">
        <v>33</v>
      </c>
      <c r="C18" s="14" t="s">
        <v>4</v>
      </c>
      <c r="D18" s="14" t="s">
        <v>3</v>
      </c>
      <c r="E18" s="7">
        <v>979.99999999999989</v>
      </c>
      <c r="F18" s="7">
        <v>4</v>
      </c>
      <c r="G18" s="7">
        <f>テーブル36[[#This Row],[卸売単価]]*テーブル36[[#This Row],[在庫数]]</f>
        <v>3919.9999999999995</v>
      </c>
      <c r="H18" s="7">
        <v>0</v>
      </c>
      <c r="I18" s="7">
        <f>テーブル36[[#This Row],[卸売単価]]*テーブル36[[#This Row],[購入数]]</f>
        <v>0</v>
      </c>
      <c r="J18" s="6"/>
      <c r="K18" s="4" t="s">
        <v>55</v>
      </c>
      <c r="L18" s="15" t="s">
        <v>72</v>
      </c>
      <c r="M18" s="15" t="s">
        <v>4</v>
      </c>
      <c r="N18" s="15" t="s">
        <v>29</v>
      </c>
      <c r="O18" s="4">
        <v>2030</v>
      </c>
      <c r="P18" s="4">
        <v>0</v>
      </c>
      <c r="Q18" s="4">
        <f t="shared" si="0"/>
        <v>0</v>
      </c>
      <c r="R18" s="4">
        <v>0</v>
      </c>
      <c r="S18" s="4">
        <f>R18*O18</f>
        <v>0</v>
      </c>
    </row>
    <row r="19" spans="1:19">
      <c r="A19" s="5" t="s">
        <v>66</v>
      </c>
      <c r="B19" s="13" t="s">
        <v>9</v>
      </c>
      <c r="C19" s="13" t="s">
        <v>4</v>
      </c>
      <c r="D19" s="13" t="s">
        <v>3</v>
      </c>
      <c r="E19" s="5">
        <v>979.99999999999989</v>
      </c>
      <c r="F19" s="5">
        <v>3</v>
      </c>
      <c r="G19" s="5">
        <f>テーブル36[[#This Row],[卸売単価]]*テーブル36[[#This Row],[在庫数]]</f>
        <v>2939.9999999999995</v>
      </c>
      <c r="H19" s="5">
        <v>0</v>
      </c>
      <c r="I19" s="5">
        <f>テーブル36[[#This Row],[卸売単価]]*テーブル36[[#This Row],[購入数]]</f>
        <v>0</v>
      </c>
      <c r="J19" s="6"/>
      <c r="K19" s="4" t="s">
        <v>70</v>
      </c>
      <c r="L19" s="15" t="s">
        <v>5</v>
      </c>
      <c r="M19" s="15" t="s">
        <v>4</v>
      </c>
      <c r="N19" s="15" t="s">
        <v>29</v>
      </c>
      <c r="O19" s="4">
        <v>2030</v>
      </c>
      <c r="P19" s="4">
        <v>0</v>
      </c>
      <c r="Q19" s="4">
        <f t="shared" si="0"/>
        <v>0</v>
      </c>
      <c r="R19" s="4">
        <v>0</v>
      </c>
      <c r="S19" s="4">
        <f>R19*O19</f>
        <v>0</v>
      </c>
    </row>
    <row r="20" spans="1:19">
      <c r="A20" s="7" t="s">
        <v>71</v>
      </c>
      <c r="B20" s="14" t="s">
        <v>5</v>
      </c>
      <c r="C20" s="14" t="s">
        <v>4</v>
      </c>
      <c r="D20" s="14" t="s">
        <v>3</v>
      </c>
      <c r="E20" s="7">
        <v>979.99999999999989</v>
      </c>
      <c r="F20" s="7">
        <v>2</v>
      </c>
      <c r="G20" s="7">
        <f>テーブル36[[#This Row],[卸売単価]]*テーブル36[[#This Row],[在庫数]]</f>
        <v>1959.9999999999998</v>
      </c>
      <c r="H20" s="7">
        <v>0</v>
      </c>
      <c r="I20" s="7">
        <f>テーブル36[[#This Row],[卸売単価]]*テーブル36[[#This Row],[購入数]]</f>
        <v>0</v>
      </c>
      <c r="J20" s="6"/>
      <c r="K20" s="7" t="s">
        <v>70</v>
      </c>
      <c r="L20" s="14" t="s">
        <v>5</v>
      </c>
      <c r="M20" s="14" t="s">
        <v>39</v>
      </c>
      <c r="N20" s="14" t="s">
        <v>29</v>
      </c>
      <c r="O20" s="7">
        <v>2030</v>
      </c>
      <c r="P20" s="7">
        <v>2</v>
      </c>
      <c r="Q20" s="7">
        <f t="shared" si="0"/>
        <v>4060</v>
      </c>
      <c r="R20" s="7">
        <v>0</v>
      </c>
      <c r="S20" s="7">
        <f>R20*O20</f>
        <v>0</v>
      </c>
    </row>
    <row r="21" spans="1:19">
      <c r="A21" s="4" t="s">
        <v>64</v>
      </c>
      <c r="B21" s="15"/>
      <c r="C21" s="15" t="s">
        <v>4</v>
      </c>
      <c r="D21" s="15" t="s">
        <v>3</v>
      </c>
      <c r="E21" s="4">
        <v>1400</v>
      </c>
      <c r="F21" s="4">
        <v>0</v>
      </c>
      <c r="G21" s="4">
        <f>テーブル36[[#This Row],[卸売単価]]*テーブル36[[#This Row],[在庫数]]</f>
        <v>0</v>
      </c>
      <c r="H21" s="4">
        <v>0</v>
      </c>
      <c r="I21" s="4">
        <f>テーブル36[[#This Row],[卸売単価]]*テーブル36[[#This Row],[購入数]]</f>
        <v>0</v>
      </c>
      <c r="J21" s="6"/>
      <c r="K21" s="4" t="s">
        <v>49</v>
      </c>
      <c r="L21" s="15" t="s">
        <v>5</v>
      </c>
      <c r="M21" s="15" t="s">
        <v>69</v>
      </c>
      <c r="N21" s="15" t="s">
        <v>29</v>
      </c>
      <c r="O21" s="4">
        <v>2450</v>
      </c>
      <c r="P21" s="4">
        <v>0</v>
      </c>
      <c r="Q21" s="4">
        <f t="shared" si="0"/>
        <v>0</v>
      </c>
      <c r="R21" s="4">
        <v>0</v>
      </c>
      <c r="S21" s="4">
        <f>R21*O21</f>
        <v>0</v>
      </c>
    </row>
    <row r="22" spans="1:19">
      <c r="A22" s="4" t="s">
        <v>64</v>
      </c>
      <c r="B22" s="15" t="s">
        <v>44</v>
      </c>
      <c r="C22" s="15" t="s">
        <v>4</v>
      </c>
      <c r="D22" s="15" t="s">
        <v>3</v>
      </c>
      <c r="E22" s="4">
        <v>1540</v>
      </c>
      <c r="F22" s="4">
        <v>0</v>
      </c>
      <c r="G22" s="4">
        <f>テーブル36[[#This Row],[卸売単価]]*テーブル36[[#This Row],[在庫数]]</f>
        <v>0</v>
      </c>
      <c r="H22" s="4">
        <v>0</v>
      </c>
      <c r="I22" s="4">
        <f>テーブル36[[#This Row],[卸売単価]]*テーブル36[[#This Row],[購入数]]</f>
        <v>0</v>
      </c>
      <c r="J22" s="6"/>
      <c r="K22" s="4" t="s">
        <v>68</v>
      </c>
      <c r="L22" s="15" t="s">
        <v>5</v>
      </c>
      <c r="M22" s="15" t="s">
        <v>4</v>
      </c>
      <c r="N22" s="15" t="s">
        <v>29</v>
      </c>
      <c r="O22" s="4">
        <v>2450</v>
      </c>
      <c r="P22" s="4">
        <v>0</v>
      </c>
      <c r="Q22" s="4">
        <f t="shared" si="0"/>
        <v>0</v>
      </c>
      <c r="R22" s="4">
        <v>0</v>
      </c>
      <c r="S22" s="4">
        <f>R22*O22</f>
        <v>0</v>
      </c>
    </row>
    <row r="23" spans="1:19">
      <c r="A23" s="4" t="s">
        <v>67</v>
      </c>
      <c r="B23" s="15" t="s">
        <v>5</v>
      </c>
      <c r="C23" s="15" t="s">
        <v>57</v>
      </c>
      <c r="D23" s="15" t="s">
        <v>3</v>
      </c>
      <c r="E23" s="4">
        <v>1400</v>
      </c>
      <c r="F23" s="4">
        <v>0</v>
      </c>
      <c r="G23" s="4">
        <f>テーブル36[[#This Row],[卸売単価]]*テーブル36[[#This Row],[在庫数]]</f>
        <v>0</v>
      </c>
      <c r="H23" s="4">
        <v>0</v>
      </c>
      <c r="I23" s="4">
        <f>テーブル36[[#This Row],[卸売単価]]*テーブル36[[#This Row],[購入数]]</f>
        <v>0</v>
      </c>
      <c r="J23" s="6"/>
      <c r="K23" s="4" t="s">
        <v>49</v>
      </c>
      <c r="L23" s="15" t="s">
        <v>5</v>
      </c>
      <c r="M23" s="15" t="s">
        <v>4</v>
      </c>
      <c r="N23" s="15" t="s">
        <v>29</v>
      </c>
      <c r="O23" s="4">
        <v>2450</v>
      </c>
      <c r="P23" s="4">
        <v>0</v>
      </c>
      <c r="Q23" s="4">
        <f t="shared" si="0"/>
        <v>0</v>
      </c>
      <c r="R23" s="4">
        <v>0</v>
      </c>
      <c r="S23" s="4">
        <f>R23*O23</f>
        <v>0</v>
      </c>
    </row>
    <row r="24" spans="1:19">
      <c r="A24" s="7" t="s">
        <v>64</v>
      </c>
      <c r="B24" s="14" t="s">
        <v>5</v>
      </c>
      <c r="C24" s="14" t="s">
        <v>4</v>
      </c>
      <c r="D24" s="14" t="s">
        <v>3</v>
      </c>
      <c r="E24" s="7">
        <v>1400</v>
      </c>
      <c r="F24" s="7">
        <v>8</v>
      </c>
      <c r="G24" s="7">
        <f>テーブル36[[#This Row],[卸売単価]]*テーブル36[[#This Row],[在庫数]]</f>
        <v>11200</v>
      </c>
      <c r="H24" s="7">
        <v>0</v>
      </c>
      <c r="I24" s="7">
        <f>テーブル36[[#This Row],[卸売単価]]*テーブル36[[#This Row],[購入数]]</f>
        <v>0</v>
      </c>
      <c r="J24" s="6"/>
      <c r="K24" s="7" t="s">
        <v>65</v>
      </c>
      <c r="L24" s="14" t="s">
        <v>5</v>
      </c>
      <c r="M24" s="14" t="s">
        <v>4</v>
      </c>
      <c r="N24" s="14" t="s">
        <v>29</v>
      </c>
      <c r="O24" s="7">
        <v>3500</v>
      </c>
      <c r="P24" s="7">
        <v>1</v>
      </c>
      <c r="Q24" s="7">
        <f t="shared" si="0"/>
        <v>3500</v>
      </c>
      <c r="R24" s="7">
        <v>0</v>
      </c>
      <c r="S24" s="7">
        <f>R24*O24</f>
        <v>0</v>
      </c>
    </row>
    <row r="25" spans="1:19">
      <c r="A25" s="5" t="s">
        <v>64</v>
      </c>
      <c r="B25" s="13" t="s">
        <v>33</v>
      </c>
      <c r="C25" s="13" t="s">
        <v>4</v>
      </c>
      <c r="D25" s="13" t="s">
        <v>3</v>
      </c>
      <c r="E25" s="5">
        <v>1540</v>
      </c>
      <c r="F25" s="5">
        <v>4</v>
      </c>
      <c r="G25" s="5">
        <f>テーブル36[[#This Row],[卸売単価]]*テーブル36[[#This Row],[在庫数]]</f>
        <v>6160</v>
      </c>
      <c r="H25" s="5">
        <v>0</v>
      </c>
      <c r="I25" s="5">
        <f>テーブル36[[#This Row],[卸売単価]]*テーブル36[[#This Row],[購入数]]</f>
        <v>0</v>
      </c>
      <c r="J25" s="6"/>
      <c r="K25" s="5" t="s">
        <v>65</v>
      </c>
      <c r="L25" s="13" t="s">
        <v>5</v>
      </c>
      <c r="M25" s="13" t="s">
        <v>57</v>
      </c>
      <c r="N25" s="13" t="s">
        <v>29</v>
      </c>
      <c r="O25" s="5">
        <v>3500</v>
      </c>
      <c r="P25" s="5">
        <v>1</v>
      </c>
      <c r="Q25" s="5">
        <f t="shared" si="0"/>
        <v>3500</v>
      </c>
      <c r="R25" s="5">
        <v>0</v>
      </c>
      <c r="S25" s="5">
        <f>R25*O25</f>
        <v>0</v>
      </c>
    </row>
    <row r="26" spans="1:19">
      <c r="A26" s="5" t="s">
        <v>64</v>
      </c>
      <c r="B26" s="13" t="s">
        <v>44</v>
      </c>
      <c r="C26" s="13" t="s">
        <v>4</v>
      </c>
      <c r="D26" s="13" t="s">
        <v>3</v>
      </c>
      <c r="E26" s="5">
        <v>1540</v>
      </c>
      <c r="F26" s="5">
        <v>5</v>
      </c>
      <c r="G26" s="5">
        <f>テーブル36[[#This Row],[卸売単価]]*テーブル36[[#This Row],[在庫数]]</f>
        <v>7700</v>
      </c>
      <c r="H26" s="5">
        <v>0</v>
      </c>
      <c r="I26" s="5">
        <f>テーブル36[[#This Row],[卸売単価]]*テーブル36[[#This Row],[購入数]]</f>
        <v>0</v>
      </c>
      <c r="J26" s="6"/>
      <c r="K26" s="5" t="s">
        <v>63</v>
      </c>
      <c r="L26" s="13" t="s">
        <v>62</v>
      </c>
      <c r="M26" s="13" t="s">
        <v>4</v>
      </c>
      <c r="N26" s="13" t="s">
        <v>29</v>
      </c>
      <c r="O26" s="5">
        <v>1200</v>
      </c>
      <c r="P26" s="5">
        <v>1</v>
      </c>
      <c r="Q26" s="5">
        <f t="shared" si="0"/>
        <v>1200</v>
      </c>
      <c r="R26" s="5">
        <v>0</v>
      </c>
      <c r="S26" s="5">
        <f>R26*O26</f>
        <v>0</v>
      </c>
    </row>
    <row r="27" spans="1:19">
      <c r="A27" s="4" t="s">
        <v>53</v>
      </c>
      <c r="B27" s="15" t="s">
        <v>5</v>
      </c>
      <c r="C27" s="15" t="s">
        <v>39</v>
      </c>
      <c r="D27" s="15" t="s">
        <v>3</v>
      </c>
      <c r="E27" s="4">
        <v>1819.9999999999998</v>
      </c>
      <c r="F27" s="4">
        <v>0</v>
      </c>
      <c r="G27" s="4">
        <f>テーブル36[[#This Row],[卸売単価]]*テーブル36[[#This Row],[在庫数]]</f>
        <v>0</v>
      </c>
      <c r="H27" s="4">
        <v>0</v>
      </c>
      <c r="I27" s="4">
        <f>テーブル36[[#This Row],[卸売単価]]*テーブル36[[#This Row],[購入数]]</f>
        <v>0</v>
      </c>
      <c r="J27" s="6"/>
      <c r="K27" s="5" t="s">
        <v>61</v>
      </c>
      <c r="L27" s="13" t="s">
        <v>5</v>
      </c>
      <c r="M27" s="13" t="s">
        <v>57</v>
      </c>
      <c r="N27" s="13" t="s">
        <v>29</v>
      </c>
      <c r="O27" s="5">
        <v>1400</v>
      </c>
      <c r="P27" s="5">
        <v>1</v>
      </c>
      <c r="Q27" s="5">
        <f t="shared" si="0"/>
        <v>1400</v>
      </c>
      <c r="R27" s="5">
        <v>0</v>
      </c>
      <c r="S27" s="5">
        <f>R27*O27</f>
        <v>0</v>
      </c>
    </row>
    <row r="28" spans="1:19">
      <c r="A28" s="4" t="s">
        <v>59</v>
      </c>
      <c r="B28" s="15" t="s">
        <v>5</v>
      </c>
      <c r="C28" s="15" t="s">
        <v>4</v>
      </c>
      <c r="D28" s="15" t="s">
        <v>3</v>
      </c>
      <c r="E28" s="4">
        <v>1819.9999999999998</v>
      </c>
      <c r="F28" s="4">
        <v>0</v>
      </c>
      <c r="G28" s="4">
        <f>テーブル36[[#This Row],[卸売単価]]*テーブル36[[#This Row],[在庫数]]</f>
        <v>0</v>
      </c>
      <c r="H28" s="4">
        <v>0</v>
      </c>
      <c r="I28" s="4">
        <f>テーブル36[[#This Row],[卸売単価]]*テーブル36[[#This Row],[購入数]]</f>
        <v>0</v>
      </c>
      <c r="J28" s="6"/>
      <c r="K28" s="4" t="s">
        <v>60</v>
      </c>
      <c r="L28" s="15" t="s">
        <v>5</v>
      </c>
      <c r="M28" s="15" t="s">
        <v>4</v>
      </c>
      <c r="N28" s="15" t="s">
        <v>29</v>
      </c>
      <c r="O28" s="4">
        <v>700</v>
      </c>
      <c r="P28" s="4">
        <v>0</v>
      </c>
      <c r="Q28" s="4">
        <f t="shared" si="0"/>
        <v>0</v>
      </c>
      <c r="R28" s="4">
        <v>0</v>
      </c>
      <c r="S28" s="4">
        <f>R28*O28</f>
        <v>0</v>
      </c>
    </row>
    <row r="29" spans="1:19">
      <c r="A29" s="4" t="s">
        <v>59</v>
      </c>
      <c r="B29" s="15" t="s">
        <v>20</v>
      </c>
      <c r="C29" s="15" t="s">
        <v>4</v>
      </c>
      <c r="D29" s="15" t="s">
        <v>3</v>
      </c>
      <c r="E29" s="4">
        <v>2029.9999999999998</v>
      </c>
      <c r="F29" s="4">
        <v>0</v>
      </c>
      <c r="G29" s="4">
        <f>テーブル36[[#This Row],[卸売単価]]*テーブル36[[#This Row],[在庫数]]</f>
        <v>0</v>
      </c>
      <c r="H29" s="4">
        <v>0</v>
      </c>
      <c r="I29" s="4">
        <f>テーブル36[[#This Row],[卸売単価]]*テーブル36[[#This Row],[購入数]]</f>
        <v>0</v>
      </c>
      <c r="J29" s="6"/>
      <c r="K29" s="5" t="s">
        <v>58</v>
      </c>
      <c r="L29" s="13" t="s">
        <v>5</v>
      </c>
      <c r="M29" s="13" t="s">
        <v>57</v>
      </c>
      <c r="N29" s="13" t="s">
        <v>29</v>
      </c>
      <c r="O29" s="5">
        <v>2030</v>
      </c>
      <c r="P29" s="5">
        <v>1</v>
      </c>
      <c r="Q29" s="5">
        <f t="shared" si="0"/>
        <v>2030</v>
      </c>
      <c r="R29" s="5">
        <v>0</v>
      </c>
      <c r="S29" s="5">
        <f>R29*O29</f>
        <v>0</v>
      </c>
    </row>
    <row r="30" spans="1:19">
      <c r="A30" s="5" t="s">
        <v>56</v>
      </c>
      <c r="B30" s="13" t="s">
        <v>5</v>
      </c>
      <c r="C30" s="13" t="s">
        <v>4</v>
      </c>
      <c r="D30" s="13" t="s">
        <v>3</v>
      </c>
      <c r="E30" s="5">
        <v>2240</v>
      </c>
      <c r="F30" s="5">
        <v>2</v>
      </c>
      <c r="G30" s="5">
        <f>テーブル36[[#This Row],[卸売単価]]*テーブル36[[#This Row],[在庫数]]</f>
        <v>4480</v>
      </c>
      <c r="H30" s="5">
        <v>0</v>
      </c>
      <c r="I30" s="5">
        <f>テーブル36[[#This Row],[卸売単価]]*テーブル36[[#This Row],[購入数]]</f>
        <v>0</v>
      </c>
      <c r="J30" s="6"/>
      <c r="K30" s="5" t="s">
        <v>52</v>
      </c>
      <c r="L30" s="13" t="s">
        <v>33</v>
      </c>
      <c r="M30" s="13" t="s">
        <v>50</v>
      </c>
      <c r="N30" s="13" t="s">
        <v>29</v>
      </c>
      <c r="O30" s="5">
        <v>2030</v>
      </c>
      <c r="P30" s="5">
        <v>1</v>
      </c>
      <c r="Q30" s="5">
        <f t="shared" si="0"/>
        <v>2030</v>
      </c>
      <c r="R30" s="5">
        <v>0</v>
      </c>
      <c r="S30" s="5">
        <f>R30*O30</f>
        <v>0</v>
      </c>
    </row>
    <row r="31" spans="1:19">
      <c r="A31" s="4" t="s">
        <v>55</v>
      </c>
      <c r="B31" s="15" t="s">
        <v>5</v>
      </c>
      <c r="C31" s="15" t="s">
        <v>4</v>
      </c>
      <c r="D31" s="15" t="s">
        <v>3</v>
      </c>
      <c r="E31" s="4">
        <v>1819.9999999999998</v>
      </c>
      <c r="F31" s="4">
        <v>0</v>
      </c>
      <c r="G31" s="4">
        <f>テーブル36[[#This Row],[卸売単価]]*テーブル36[[#This Row],[在庫数]]</f>
        <v>0</v>
      </c>
      <c r="H31" s="4">
        <v>0</v>
      </c>
      <c r="I31" s="4">
        <f>テーブル36[[#This Row],[卸売単価]]*テーブル36[[#This Row],[購入数]]</f>
        <v>0</v>
      </c>
      <c r="J31" s="6"/>
      <c r="K31" s="5" t="s">
        <v>52</v>
      </c>
      <c r="L31" s="13" t="s">
        <v>44</v>
      </c>
      <c r="M31" s="13" t="s">
        <v>50</v>
      </c>
      <c r="N31" s="13" t="s">
        <v>29</v>
      </c>
      <c r="O31" s="5">
        <v>2030</v>
      </c>
      <c r="P31" s="5">
        <v>1</v>
      </c>
      <c r="Q31" s="5">
        <f t="shared" si="0"/>
        <v>2030</v>
      </c>
      <c r="R31" s="5">
        <v>0</v>
      </c>
      <c r="S31" s="5">
        <f>R31*O31</f>
        <v>0</v>
      </c>
    </row>
    <row r="32" spans="1:19">
      <c r="A32" s="5" t="s">
        <v>53</v>
      </c>
      <c r="B32" s="13" t="s">
        <v>5</v>
      </c>
      <c r="C32" s="13" t="s">
        <v>4</v>
      </c>
      <c r="D32" s="13" t="s">
        <v>3</v>
      </c>
      <c r="E32" s="5">
        <v>1819.9999999999998</v>
      </c>
      <c r="F32" s="5">
        <v>5</v>
      </c>
      <c r="G32" s="5">
        <f>テーブル36[[#This Row],[卸売単価]]*テーブル36[[#This Row],[在庫数]]</f>
        <v>9099.9999999999982</v>
      </c>
      <c r="H32" s="5">
        <v>0</v>
      </c>
      <c r="I32" s="5">
        <f>テーブル36[[#This Row],[卸売単価]]*テーブル36[[#This Row],[購入数]]</f>
        <v>0</v>
      </c>
      <c r="J32" s="6"/>
      <c r="K32" s="5" t="s">
        <v>51</v>
      </c>
      <c r="L32" s="13" t="s">
        <v>33</v>
      </c>
      <c r="M32" s="13" t="s">
        <v>50</v>
      </c>
      <c r="N32" s="13" t="s">
        <v>29</v>
      </c>
      <c r="O32" s="5">
        <v>2400</v>
      </c>
      <c r="P32" s="5">
        <v>1</v>
      </c>
      <c r="Q32" s="5">
        <f t="shared" si="0"/>
        <v>2400</v>
      </c>
      <c r="R32" s="5">
        <v>0</v>
      </c>
      <c r="S32" s="5">
        <f>R32*O32</f>
        <v>0</v>
      </c>
    </row>
    <row r="33" spans="1:19">
      <c r="A33" s="5" t="s">
        <v>53</v>
      </c>
      <c r="B33" s="13" t="s">
        <v>33</v>
      </c>
      <c r="C33" s="13" t="s">
        <v>4</v>
      </c>
      <c r="D33" s="13" t="s">
        <v>3</v>
      </c>
      <c r="E33" s="5">
        <v>2029.9999999999998</v>
      </c>
      <c r="F33" s="5">
        <v>4</v>
      </c>
      <c r="G33" s="5">
        <f>テーブル36[[#This Row],[卸売単価]]*テーブル36[[#This Row],[在庫数]]</f>
        <v>8119.9999999999991</v>
      </c>
      <c r="H33" s="5">
        <v>0</v>
      </c>
      <c r="I33" s="5">
        <f>テーブル36[[#This Row],[卸売単価]]*テーブル36[[#This Row],[購入数]]</f>
        <v>0</v>
      </c>
      <c r="J33" s="6"/>
      <c r="K33" s="5" t="s">
        <v>54</v>
      </c>
      <c r="L33" s="13" t="s">
        <v>44</v>
      </c>
      <c r="M33" s="13" t="s">
        <v>50</v>
      </c>
      <c r="N33" s="13" t="s">
        <v>29</v>
      </c>
      <c r="O33" s="5">
        <v>2400</v>
      </c>
      <c r="P33" s="5">
        <v>1</v>
      </c>
      <c r="Q33" s="5">
        <f t="shared" si="0"/>
        <v>2400</v>
      </c>
      <c r="R33" s="5">
        <v>0</v>
      </c>
      <c r="S33" s="5">
        <f>R33*O33</f>
        <v>0</v>
      </c>
    </row>
    <row r="34" spans="1:19">
      <c r="A34" s="5" t="s">
        <v>53</v>
      </c>
      <c r="B34" s="13" t="s">
        <v>44</v>
      </c>
      <c r="C34" s="13" t="s">
        <v>4</v>
      </c>
      <c r="D34" s="13" t="s">
        <v>3</v>
      </c>
      <c r="E34" s="5">
        <v>2029.9999999999998</v>
      </c>
      <c r="F34" s="5">
        <v>2</v>
      </c>
      <c r="G34" s="5">
        <f>テーブル36[[#This Row],[卸売単価]]*テーブル36[[#This Row],[在庫数]]</f>
        <v>4059.9999999999995</v>
      </c>
      <c r="H34" s="5">
        <v>0</v>
      </c>
      <c r="I34" s="5">
        <f>テーブル36[[#This Row],[卸売単価]]*テーブル36[[#This Row],[購入数]]</f>
        <v>0</v>
      </c>
      <c r="J34" s="6"/>
      <c r="K34" s="4" t="s">
        <v>52</v>
      </c>
      <c r="L34" s="15" t="s">
        <v>5</v>
      </c>
      <c r="M34" s="15" t="s">
        <v>50</v>
      </c>
      <c r="N34" s="15" t="s">
        <v>29</v>
      </c>
      <c r="O34" s="4">
        <v>2030</v>
      </c>
      <c r="P34" s="4">
        <v>0</v>
      </c>
      <c r="Q34" s="4">
        <f t="shared" si="0"/>
        <v>0</v>
      </c>
      <c r="R34" s="4">
        <v>0</v>
      </c>
      <c r="S34" s="4">
        <f>R34*O34</f>
        <v>0</v>
      </c>
    </row>
    <row r="35" spans="1:19">
      <c r="A35" s="4" t="s">
        <v>49</v>
      </c>
      <c r="B35" s="15" t="s">
        <v>20</v>
      </c>
      <c r="C35" s="15" t="s">
        <v>4</v>
      </c>
      <c r="D35" s="15" t="s">
        <v>3</v>
      </c>
      <c r="E35" s="4">
        <v>2450</v>
      </c>
      <c r="F35" s="4">
        <v>0</v>
      </c>
      <c r="G35" s="4">
        <f>テーブル36[[#This Row],[卸売単価]]*テーブル36[[#This Row],[在庫数]]</f>
        <v>0</v>
      </c>
      <c r="H35" s="4">
        <v>0</v>
      </c>
      <c r="I35" s="4">
        <f>テーブル36[[#This Row],[卸売単価]]*テーブル36[[#This Row],[購入数]]</f>
        <v>0</v>
      </c>
      <c r="J35" s="6"/>
      <c r="K35" s="4" t="s">
        <v>51</v>
      </c>
      <c r="L35" s="15" t="s">
        <v>5</v>
      </c>
      <c r="M35" s="15" t="s">
        <v>50</v>
      </c>
      <c r="N35" s="15" t="s">
        <v>29</v>
      </c>
      <c r="O35" s="4">
        <v>2400</v>
      </c>
      <c r="P35" s="4">
        <v>0</v>
      </c>
      <c r="Q35" s="4">
        <f t="shared" si="0"/>
        <v>0</v>
      </c>
      <c r="R35" s="4">
        <v>0</v>
      </c>
      <c r="S35" s="4">
        <f>R35*O35</f>
        <v>0</v>
      </c>
    </row>
    <row r="36" spans="1:19">
      <c r="A36" s="4" t="s">
        <v>49</v>
      </c>
      <c r="B36" s="15" t="s">
        <v>44</v>
      </c>
      <c r="C36" s="15" t="s">
        <v>4</v>
      </c>
      <c r="D36" s="15" t="s">
        <v>3</v>
      </c>
      <c r="E36" s="4">
        <v>2450</v>
      </c>
      <c r="F36" s="4">
        <v>0</v>
      </c>
      <c r="G36" s="4">
        <f>テーブル36[[#This Row],[卸売単価]]*テーブル36[[#This Row],[在庫数]]</f>
        <v>0</v>
      </c>
      <c r="H36" s="4">
        <v>0</v>
      </c>
      <c r="I36" s="4">
        <f>テーブル36[[#This Row],[卸売単価]]*テーブル36[[#This Row],[購入数]]</f>
        <v>0</v>
      </c>
      <c r="J36" s="6"/>
      <c r="K36" s="4" t="s">
        <v>48</v>
      </c>
      <c r="L36" s="15" t="s">
        <v>5</v>
      </c>
      <c r="M36" s="15" t="s">
        <v>4</v>
      </c>
      <c r="N36" s="15" t="s">
        <v>29</v>
      </c>
      <c r="O36" s="4">
        <v>4200</v>
      </c>
      <c r="P36" s="4">
        <v>0</v>
      </c>
      <c r="Q36" s="4">
        <f t="shared" si="0"/>
        <v>0</v>
      </c>
      <c r="R36" s="4">
        <v>0</v>
      </c>
      <c r="S36" s="4">
        <f>R36*O36</f>
        <v>0</v>
      </c>
    </row>
    <row r="37" spans="1:19">
      <c r="A37" s="4" t="s">
        <v>43</v>
      </c>
      <c r="B37" s="15" t="s">
        <v>5</v>
      </c>
      <c r="C37" s="15" t="s">
        <v>4</v>
      </c>
      <c r="D37" s="15" t="s">
        <v>3</v>
      </c>
      <c r="E37" s="4">
        <v>3700</v>
      </c>
      <c r="F37" s="4">
        <v>0</v>
      </c>
      <c r="G37" s="4">
        <f>テーブル36[[#This Row],[卸売単価]]*テーブル36[[#This Row],[在庫数]]</f>
        <v>0</v>
      </c>
      <c r="H37" s="4">
        <v>0</v>
      </c>
      <c r="I37" s="4">
        <f>テーブル36[[#This Row],[卸売単価]]*テーブル36[[#This Row],[購入数]]</f>
        <v>0</v>
      </c>
      <c r="J37" s="6"/>
      <c r="K37" s="5" t="s">
        <v>47</v>
      </c>
      <c r="L37" s="13" t="s">
        <v>5</v>
      </c>
      <c r="M37" s="13" t="s">
        <v>4</v>
      </c>
      <c r="N37" s="13" t="s">
        <v>29</v>
      </c>
      <c r="O37" s="5">
        <v>2350</v>
      </c>
      <c r="P37" s="5">
        <v>1</v>
      </c>
      <c r="Q37" s="5">
        <f t="shared" si="0"/>
        <v>2350</v>
      </c>
      <c r="R37" s="5">
        <v>0</v>
      </c>
      <c r="S37" s="5">
        <f>R37*O37</f>
        <v>0</v>
      </c>
    </row>
    <row r="38" spans="1:19">
      <c r="A38" s="4" t="s">
        <v>46</v>
      </c>
      <c r="B38" s="15" t="s">
        <v>20</v>
      </c>
      <c r="C38" s="15" t="s">
        <v>4</v>
      </c>
      <c r="D38" s="15" t="s">
        <v>3</v>
      </c>
      <c r="E38" s="4">
        <v>3950</v>
      </c>
      <c r="F38" s="4">
        <v>0</v>
      </c>
      <c r="G38" s="4">
        <f>テーブル36[[#This Row],[卸売単価]]*テーブル36[[#This Row],[在庫数]]</f>
        <v>0</v>
      </c>
      <c r="H38" s="4">
        <v>0</v>
      </c>
      <c r="I38" s="4">
        <f>テーブル36[[#This Row],[卸売単価]]*テーブル36[[#This Row],[購入数]]</f>
        <v>0</v>
      </c>
      <c r="J38" s="6"/>
      <c r="K38" s="4" t="s">
        <v>21</v>
      </c>
      <c r="L38" s="15" t="s">
        <v>44</v>
      </c>
      <c r="M38" s="15" t="s">
        <v>45</v>
      </c>
      <c r="N38" s="15" t="s">
        <v>29</v>
      </c>
      <c r="O38" s="4">
        <v>3920</v>
      </c>
      <c r="P38" s="4">
        <v>0</v>
      </c>
      <c r="Q38" s="4">
        <f t="shared" si="0"/>
        <v>0</v>
      </c>
      <c r="R38" s="4">
        <v>0</v>
      </c>
      <c r="S38" s="4">
        <f>R38*O38</f>
        <v>0</v>
      </c>
    </row>
    <row r="39" spans="1:19">
      <c r="A39" s="5" t="s">
        <v>43</v>
      </c>
      <c r="B39" s="13" t="s">
        <v>5</v>
      </c>
      <c r="C39" s="13" t="s">
        <v>4</v>
      </c>
      <c r="D39" s="13" t="s">
        <v>3</v>
      </c>
      <c r="E39" s="5">
        <v>3700</v>
      </c>
      <c r="F39" s="5">
        <v>1</v>
      </c>
      <c r="G39" s="5">
        <f>テーブル36[[#This Row],[卸売単価]]*テーブル36[[#This Row],[在庫数]]</f>
        <v>3700</v>
      </c>
      <c r="H39" s="5">
        <v>0</v>
      </c>
      <c r="I39" s="5">
        <f>テーブル36[[#This Row],[卸売単価]]*テーブル36[[#This Row],[購入数]]</f>
        <v>0</v>
      </c>
      <c r="J39" s="6"/>
      <c r="K39" s="4" t="s">
        <v>19</v>
      </c>
      <c r="L39" s="15" t="s">
        <v>44</v>
      </c>
      <c r="M39" s="15" t="s">
        <v>4</v>
      </c>
      <c r="N39" s="15" t="s">
        <v>29</v>
      </c>
      <c r="O39" s="4">
        <v>1200</v>
      </c>
      <c r="P39" s="4">
        <v>0</v>
      </c>
      <c r="Q39" s="4">
        <f t="shared" si="0"/>
        <v>0</v>
      </c>
      <c r="R39" s="4">
        <v>0</v>
      </c>
      <c r="S39" s="4">
        <f>R39*O39</f>
        <v>0</v>
      </c>
    </row>
    <row r="40" spans="1:19">
      <c r="A40" s="5" t="s">
        <v>43</v>
      </c>
      <c r="B40" s="13" t="s">
        <v>33</v>
      </c>
      <c r="C40" s="13" t="s">
        <v>4</v>
      </c>
      <c r="D40" s="13" t="s">
        <v>3</v>
      </c>
      <c r="E40" s="5">
        <v>3950</v>
      </c>
      <c r="F40" s="5">
        <v>1</v>
      </c>
      <c r="G40" s="5">
        <f>テーブル36[[#This Row],[卸売単価]]*テーブル36[[#This Row],[在庫数]]</f>
        <v>3950</v>
      </c>
      <c r="H40" s="5">
        <v>0</v>
      </c>
      <c r="I40" s="5">
        <f>テーブル36[[#This Row],[卸売単価]]*テーブル36[[#This Row],[購入数]]</f>
        <v>0</v>
      </c>
      <c r="J40" s="6"/>
      <c r="K40" s="5" t="s">
        <v>42</v>
      </c>
      <c r="L40" s="13" t="s">
        <v>41</v>
      </c>
      <c r="M40" s="13" t="s">
        <v>4</v>
      </c>
      <c r="N40" s="13" t="s">
        <v>29</v>
      </c>
      <c r="O40" s="5">
        <v>2240</v>
      </c>
      <c r="P40" s="5">
        <v>2</v>
      </c>
      <c r="Q40" s="5">
        <f t="shared" si="0"/>
        <v>4480</v>
      </c>
      <c r="R40" s="5">
        <v>0</v>
      </c>
      <c r="S40" s="5">
        <f>R40*O40</f>
        <v>0</v>
      </c>
    </row>
    <row r="41" spans="1:19">
      <c r="A41" s="4" t="s">
        <v>38</v>
      </c>
      <c r="B41" s="15" t="s">
        <v>5</v>
      </c>
      <c r="C41" s="15" t="s">
        <v>4</v>
      </c>
      <c r="D41" s="15" t="s">
        <v>3</v>
      </c>
      <c r="E41" s="4">
        <v>1190</v>
      </c>
      <c r="F41" s="4">
        <v>0</v>
      </c>
      <c r="G41" s="4">
        <f>テーブル36[[#This Row],[卸売単価]]*テーブル36[[#This Row],[在庫数]]</f>
        <v>0</v>
      </c>
      <c r="H41" s="4">
        <v>0</v>
      </c>
      <c r="I41" s="4">
        <f>テーブル36[[#This Row],[卸売単価]]*テーブル36[[#This Row],[購入数]]</f>
        <v>0</v>
      </c>
      <c r="J41" s="6"/>
      <c r="K41" s="4" t="s">
        <v>40</v>
      </c>
      <c r="L41" s="15" t="s">
        <v>5</v>
      </c>
      <c r="M41" s="15" t="s">
        <v>4</v>
      </c>
      <c r="N41" s="15" t="s">
        <v>29</v>
      </c>
      <c r="O41" s="4">
        <v>1260</v>
      </c>
      <c r="P41" s="4">
        <v>0</v>
      </c>
      <c r="Q41" s="4">
        <f t="shared" si="0"/>
        <v>0</v>
      </c>
      <c r="R41" s="4">
        <v>0</v>
      </c>
      <c r="S41" s="4">
        <f>R41*O41</f>
        <v>0</v>
      </c>
    </row>
    <row r="42" spans="1:19">
      <c r="A42" s="4" t="s">
        <v>38</v>
      </c>
      <c r="B42" s="15" t="s">
        <v>5</v>
      </c>
      <c r="C42" s="15" t="s">
        <v>4</v>
      </c>
      <c r="D42" s="15" t="s">
        <v>3</v>
      </c>
      <c r="E42" s="4">
        <v>1190</v>
      </c>
      <c r="F42" s="4">
        <v>0</v>
      </c>
      <c r="G42" s="4">
        <f>テーブル36[[#This Row],[卸売単価]]*テーブル36[[#This Row],[在庫数]]</f>
        <v>0</v>
      </c>
      <c r="H42" s="4">
        <v>0</v>
      </c>
      <c r="I42" s="4">
        <f>テーブル36[[#This Row],[卸売単価]]*テーブル36[[#This Row],[購入数]]</f>
        <v>0</v>
      </c>
      <c r="J42" s="6"/>
      <c r="K42" s="5" t="s">
        <v>40</v>
      </c>
      <c r="L42" s="13" t="s">
        <v>5</v>
      </c>
      <c r="M42" s="13" t="s">
        <v>39</v>
      </c>
      <c r="N42" s="13" t="s">
        <v>29</v>
      </c>
      <c r="O42" s="5">
        <v>1260</v>
      </c>
      <c r="P42" s="5">
        <v>2</v>
      </c>
      <c r="Q42" s="5">
        <f t="shared" si="0"/>
        <v>2520</v>
      </c>
      <c r="R42" s="5">
        <v>0</v>
      </c>
      <c r="S42" s="5">
        <f>R42*O42</f>
        <v>0</v>
      </c>
    </row>
    <row r="43" spans="1:19">
      <c r="A43" s="5" t="s">
        <v>38</v>
      </c>
      <c r="B43" s="13"/>
      <c r="C43" s="13" t="s">
        <v>37</v>
      </c>
      <c r="D43" s="13" t="s">
        <v>3</v>
      </c>
      <c r="E43" s="5">
        <v>1190</v>
      </c>
      <c r="F43" s="5">
        <v>2</v>
      </c>
      <c r="G43" s="5">
        <f>テーブル36[[#This Row],[卸売単価]]*テーブル36[[#This Row],[在庫数]]</f>
        <v>2380</v>
      </c>
      <c r="H43" s="5">
        <v>0</v>
      </c>
      <c r="I43" s="5">
        <f>テーブル36[[#This Row],[卸売単価]]*テーブル36[[#This Row],[購入数]]</f>
        <v>0</v>
      </c>
      <c r="J43" s="6"/>
      <c r="K43" s="5" t="s">
        <v>36</v>
      </c>
      <c r="L43" s="13" t="s">
        <v>5</v>
      </c>
      <c r="M43" s="13"/>
      <c r="N43" s="13" t="s">
        <v>29</v>
      </c>
      <c r="O43" s="5">
        <v>1540</v>
      </c>
      <c r="P43" s="5">
        <v>2</v>
      </c>
      <c r="Q43" s="5">
        <v>1680</v>
      </c>
      <c r="R43" s="5">
        <v>0</v>
      </c>
      <c r="S43" s="5">
        <f>R43*O43</f>
        <v>0</v>
      </c>
    </row>
    <row r="44" spans="1:19">
      <c r="A44" s="5" t="s">
        <v>35</v>
      </c>
      <c r="B44" s="13" t="s">
        <v>5</v>
      </c>
      <c r="C44" s="13" t="s">
        <v>4</v>
      </c>
      <c r="D44" s="13" t="s">
        <v>3</v>
      </c>
      <c r="E44" s="5">
        <v>1090</v>
      </c>
      <c r="F44" s="5">
        <v>3</v>
      </c>
      <c r="G44" s="5">
        <f>テーブル36[[#This Row],[卸売単価]]*テーブル36[[#This Row],[在庫数]]</f>
        <v>3270</v>
      </c>
      <c r="H44" s="5">
        <v>0</v>
      </c>
      <c r="I44" s="5">
        <f>テーブル36[[#This Row],[卸売単価]]*テーブル36[[#This Row],[購入数]]</f>
        <v>0</v>
      </c>
      <c r="J44" s="6"/>
      <c r="K44" s="5" t="s">
        <v>34</v>
      </c>
      <c r="L44" s="13" t="s">
        <v>33</v>
      </c>
      <c r="M44" s="13"/>
      <c r="N44" s="13" t="s">
        <v>29</v>
      </c>
      <c r="O44" s="5">
        <v>2080</v>
      </c>
      <c r="P44" s="5">
        <v>1</v>
      </c>
      <c r="Q44" s="5">
        <v>2240</v>
      </c>
      <c r="R44" s="5">
        <v>0</v>
      </c>
      <c r="S44" s="5">
        <f>R44*O44</f>
        <v>0</v>
      </c>
    </row>
    <row r="45" spans="1:19">
      <c r="A45" s="4" t="s">
        <v>32</v>
      </c>
      <c r="B45" s="15" t="s">
        <v>20</v>
      </c>
      <c r="C45" s="15"/>
      <c r="D45" s="15" t="s">
        <v>3</v>
      </c>
      <c r="E45" s="4">
        <v>2800</v>
      </c>
      <c r="F45" s="4">
        <v>0</v>
      </c>
      <c r="G45" s="4">
        <f>テーブル36[[#This Row],[卸売単価]]*テーブル36[[#This Row],[在庫数]]</f>
        <v>0</v>
      </c>
      <c r="H45" s="4">
        <v>0</v>
      </c>
      <c r="I45" s="4">
        <f>テーブル36[[#This Row],[卸売単価]]*テーブル36[[#This Row],[購入数]]</f>
        <v>0</v>
      </c>
      <c r="J45" s="6"/>
      <c r="K45" s="5" t="s">
        <v>31</v>
      </c>
      <c r="L45" s="13" t="s">
        <v>30</v>
      </c>
      <c r="M45" s="13" t="s">
        <v>95</v>
      </c>
      <c r="N45" s="13" t="s">
        <v>29</v>
      </c>
      <c r="O45" s="5">
        <f>3000/1.08</f>
        <v>2777.7777777777774</v>
      </c>
      <c r="P45" s="5">
        <v>1</v>
      </c>
      <c r="Q45" s="5">
        <f t="shared" si="0"/>
        <v>2777.7777777777774</v>
      </c>
      <c r="R45" s="5">
        <v>0</v>
      </c>
      <c r="S45" s="5">
        <f>R45*O45</f>
        <v>0</v>
      </c>
    </row>
    <row r="46" spans="1:19">
      <c r="A46" s="4" t="s">
        <v>28</v>
      </c>
      <c r="B46" s="15" t="s">
        <v>20</v>
      </c>
      <c r="C46" s="15" t="s">
        <v>4</v>
      </c>
      <c r="D46" s="15" t="s">
        <v>3</v>
      </c>
      <c r="E46" s="4">
        <v>1400</v>
      </c>
      <c r="F46" s="4">
        <v>0</v>
      </c>
      <c r="G46" s="4">
        <f>テーブル36[[#This Row],[卸売単価]]*テーブル36[[#This Row],[在庫数]]</f>
        <v>0</v>
      </c>
      <c r="H46" s="4">
        <v>0</v>
      </c>
      <c r="I46" s="4">
        <f>テーブル36[[#This Row],[卸売単価]]*テーブル36[[#This Row],[購入数]]</f>
        <v>0</v>
      </c>
      <c r="J46" s="6"/>
      <c r="K46" s="11"/>
      <c r="L46" s="9"/>
      <c r="M46" s="9"/>
      <c r="N46" s="9"/>
      <c r="O46" s="11" t="s">
        <v>2</v>
      </c>
      <c r="P46" s="11">
        <f t="shared" ref="P46:S46" si="1">SUM(P3:P45)</f>
        <v>27</v>
      </c>
      <c r="Q46" s="11">
        <f t="shared" si="1"/>
        <v>47317.777777777781</v>
      </c>
      <c r="R46" s="11">
        <f t="shared" si="1"/>
        <v>0</v>
      </c>
      <c r="S46" s="11">
        <f t="shared" si="1"/>
        <v>0</v>
      </c>
    </row>
    <row r="47" spans="1:19">
      <c r="A47" s="4" t="s">
        <v>27</v>
      </c>
      <c r="B47" s="15"/>
      <c r="C47" s="15" t="s">
        <v>4</v>
      </c>
      <c r="D47" s="15" t="s">
        <v>3</v>
      </c>
      <c r="E47" s="4">
        <v>770</v>
      </c>
      <c r="F47" s="4">
        <v>0</v>
      </c>
      <c r="G47" s="4">
        <f>テーブル36[[#This Row],[卸売単価]]*テーブル36[[#This Row],[在庫数]]</f>
        <v>0</v>
      </c>
      <c r="H47" s="4">
        <v>0</v>
      </c>
      <c r="I47" s="4">
        <f>テーブル36[[#This Row],[卸売単価]]*テーブル36[[#This Row],[購入数]]</f>
        <v>0</v>
      </c>
      <c r="J47" s="6"/>
      <c r="K47" s="5"/>
      <c r="L47" s="13"/>
      <c r="M47" s="13"/>
      <c r="N47" s="13"/>
      <c r="O47" s="5"/>
      <c r="P47" s="5" t="s">
        <v>1</v>
      </c>
      <c r="Q47" s="5">
        <f>Q46*0.08</f>
        <v>3785.4222222222224</v>
      </c>
      <c r="R47" s="5" t="s">
        <v>1</v>
      </c>
      <c r="S47" s="5">
        <f>S46*0.08</f>
        <v>0</v>
      </c>
    </row>
    <row r="48" spans="1:19">
      <c r="A48" s="4" t="s">
        <v>26</v>
      </c>
      <c r="B48" s="15"/>
      <c r="C48" s="15" t="s">
        <v>4</v>
      </c>
      <c r="D48" s="15" t="s">
        <v>3</v>
      </c>
      <c r="E48" s="4">
        <v>1400</v>
      </c>
      <c r="F48" s="4">
        <v>0</v>
      </c>
      <c r="G48" s="4">
        <f>テーブル36[[#This Row],[卸売単価]]*テーブル36[[#This Row],[在庫数]]</f>
        <v>0</v>
      </c>
      <c r="H48" s="4">
        <v>0</v>
      </c>
      <c r="I48" s="4">
        <f>テーブル36[[#This Row],[卸売単価]]*テーブル36[[#This Row],[購入数]]</f>
        <v>0</v>
      </c>
      <c r="J48" s="6"/>
      <c r="K48" s="11"/>
      <c r="L48" s="9"/>
      <c r="M48" s="9"/>
      <c r="N48" s="9"/>
      <c r="O48" s="11"/>
      <c r="P48" s="11" t="s">
        <v>0</v>
      </c>
      <c r="Q48" s="11">
        <f>Q46+Q47</f>
        <v>51103.200000000004</v>
      </c>
      <c r="R48" s="11" t="s">
        <v>0</v>
      </c>
      <c r="S48" s="11">
        <f>S46+S47</f>
        <v>0</v>
      </c>
    </row>
    <row r="49" spans="1:19">
      <c r="A49" s="5" t="s">
        <v>25</v>
      </c>
      <c r="B49" s="13" t="s">
        <v>5</v>
      </c>
      <c r="C49" s="13" t="s">
        <v>4</v>
      </c>
      <c r="D49" s="13" t="s">
        <v>3</v>
      </c>
      <c r="E49" s="5">
        <v>1959.9999999999998</v>
      </c>
      <c r="F49" s="5">
        <v>4</v>
      </c>
      <c r="G49" s="5">
        <f>テーブル36[[#This Row],[卸売単価]]*テーブル36[[#This Row],[在庫数]]</f>
        <v>7839.9999999999991</v>
      </c>
      <c r="H49" s="5">
        <v>0</v>
      </c>
      <c r="I49" s="5">
        <f>テーブル36[[#This Row],[卸売単価]]*テーブル36[[#This Row],[購入数]]</f>
        <v>0</v>
      </c>
      <c r="J49" s="6"/>
      <c r="K49" s="5"/>
      <c r="L49" s="13"/>
      <c r="M49" s="13"/>
      <c r="N49" s="13"/>
      <c r="O49" s="5"/>
      <c r="P49" s="5"/>
      <c r="Q49" s="5"/>
      <c r="R49" s="5"/>
      <c r="S49" s="5"/>
    </row>
    <row r="50" spans="1:19">
      <c r="A50" s="4" t="s">
        <v>24</v>
      </c>
      <c r="B50" s="15" t="s">
        <v>20</v>
      </c>
      <c r="C50" s="15"/>
      <c r="D50" s="15" t="s">
        <v>3</v>
      </c>
      <c r="E50" s="4">
        <v>3849.9999999999995</v>
      </c>
      <c r="F50" s="4">
        <v>0</v>
      </c>
      <c r="G50" s="4">
        <f>テーブル36[[#This Row],[卸売単価]]*テーブル36[[#This Row],[在庫数]]</f>
        <v>0</v>
      </c>
      <c r="H50" s="4">
        <v>0</v>
      </c>
      <c r="I50" s="4">
        <f>テーブル36[[#This Row],[卸売単価]]*テーブル36[[#This Row],[購入数]]</f>
        <v>0</v>
      </c>
      <c r="J50" s="6"/>
      <c r="K50" s="5"/>
      <c r="L50" s="13"/>
      <c r="M50" s="13"/>
      <c r="N50" s="13"/>
      <c r="O50" s="5"/>
      <c r="P50" s="5"/>
      <c r="Q50" s="5"/>
      <c r="R50" s="5"/>
      <c r="S50" s="5"/>
    </row>
    <row r="51" spans="1:19">
      <c r="A51" s="5" t="s">
        <v>23</v>
      </c>
      <c r="B51" s="13"/>
      <c r="C51" s="13" t="s">
        <v>4</v>
      </c>
      <c r="D51" s="13" t="s">
        <v>3</v>
      </c>
      <c r="E51" s="5">
        <v>840</v>
      </c>
      <c r="F51" s="5">
        <v>1</v>
      </c>
      <c r="G51" s="5">
        <f>テーブル36[[#This Row],[卸売単価]]*テーブル36[[#This Row],[在庫数]]</f>
        <v>840</v>
      </c>
      <c r="H51" s="5">
        <v>0</v>
      </c>
      <c r="I51" s="5">
        <f>テーブル36[[#This Row],[卸売単価]]*テーブル36[[#This Row],[購入数]]</f>
        <v>0</v>
      </c>
      <c r="J51" s="6"/>
      <c r="K51" s="5"/>
      <c r="L51" s="13"/>
      <c r="M51" s="13"/>
      <c r="N51" s="13"/>
      <c r="O51" s="5"/>
      <c r="P51" s="5"/>
      <c r="Q51" s="5"/>
      <c r="R51" s="5"/>
      <c r="S51" s="5"/>
    </row>
    <row r="52" spans="1:19">
      <c r="A52" s="5" t="s">
        <v>22</v>
      </c>
      <c r="B52" s="13"/>
      <c r="C52" s="13" t="s">
        <v>4</v>
      </c>
      <c r="D52" s="13" t="s">
        <v>3</v>
      </c>
      <c r="E52" s="5">
        <v>1959.9999999999998</v>
      </c>
      <c r="F52" s="5">
        <v>1</v>
      </c>
      <c r="G52" s="5">
        <f>テーブル36[[#This Row],[卸売単価]]*テーブル36[[#This Row],[在庫数]]</f>
        <v>1959.9999999999998</v>
      </c>
      <c r="H52" s="5">
        <v>0</v>
      </c>
      <c r="I52" s="5">
        <f>テーブル36[[#This Row],[卸売単価]]*テーブル36[[#This Row],[購入数]]</f>
        <v>0</v>
      </c>
      <c r="J52" s="6"/>
      <c r="K52" s="5"/>
      <c r="L52" s="13"/>
      <c r="M52" s="13"/>
      <c r="N52" s="13"/>
      <c r="O52" s="5"/>
      <c r="P52" s="5"/>
      <c r="Q52" s="5"/>
      <c r="R52" s="5"/>
      <c r="S52" s="5"/>
    </row>
    <row r="53" spans="1:19">
      <c r="A53" s="4" t="s">
        <v>22</v>
      </c>
      <c r="B53" s="15" t="s">
        <v>5</v>
      </c>
      <c r="C53" s="15" t="s">
        <v>4</v>
      </c>
      <c r="D53" s="15" t="s">
        <v>3</v>
      </c>
      <c r="E53" s="4">
        <v>1959.9999999999998</v>
      </c>
      <c r="F53" s="4">
        <v>0</v>
      </c>
      <c r="G53" s="4">
        <f>テーブル36[[#This Row],[卸売単価]]*テーブル36[[#This Row],[在庫数]]</f>
        <v>0</v>
      </c>
      <c r="H53" s="4">
        <v>0</v>
      </c>
      <c r="I53" s="4">
        <f>テーブル36[[#This Row],[卸売単価]]*テーブル36[[#This Row],[購入数]]</f>
        <v>0</v>
      </c>
      <c r="J53" s="6"/>
      <c r="K53" s="5"/>
      <c r="L53" s="13"/>
      <c r="M53" s="13"/>
      <c r="N53" s="13"/>
      <c r="O53" s="5"/>
      <c r="P53" s="5"/>
      <c r="Q53" s="5"/>
      <c r="R53" s="5"/>
      <c r="S53" s="5"/>
    </row>
    <row r="54" spans="1:19">
      <c r="A54" s="5" t="s">
        <v>22</v>
      </c>
      <c r="B54" s="13" t="s">
        <v>5</v>
      </c>
      <c r="C54" s="13" t="s">
        <v>4</v>
      </c>
      <c r="D54" s="13" t="s">
        <v>3</v>
      </c>
      <c r="E54" s="5">
        <v>1959.9999999999998</v>
      </c>
      <c r="F54" s="5">
        <v>2</v>
      </c>
      <c r="G54" s="5">
        <f>テーブル36[[#This Row],[卸売単価]]*テーブル36[[#This Row],[在庫数]]</f>
        <v>3919.9999999999995</v>
      </c>
      <c r="H54" s="5">
        <v>0</v>
      </c>
      <c r="I54" s="5">
        <f>テーブル36[[#This Row],[卸売単価]]*テーブル36[[#This Row],[購入数]]</f>
        <v>0</v>
      </c>
      <c r="J54" s="6"/>
      <c r="K54" s="5"/>
      <c r="L54" s="13"/>
      <c r="M54" s="13"/>
      <c r="N54" s="13"/>
      <c r="O54" s="5"/>
      <c r="P54" s="5"/>
      <c r="Q54" s="5"/>
      <c r="R54" s="5"/>
      <c r="S54" s="5"/>
    </row>
    <row r="55" spans="1:19">
      <c r="A55" s="4" t="s">
        <v>21</v>
      </c>
      <c r="B55" s="15"/>
      <c r="C55" s="15" t="s">
        <v>4</v>
      </c>
      <c r="D55" s="15" t="s">
        <v>3</v>
      </c>
      <c r="E55" s="4">
        <v>3919.9999999999995</v>
      </c>
      <c r="F55" s="4">
        <v>0</v>
      </c>
      <c r="G55" s="4">
        <f>テーブル36[[#This Row],[卸売単価]]*テーブル36[[#This Row],[在庫数]]</f>
        <v>0</v>
      </c>
      <c r="H55" s="4">
        <v>0</v>
      </c>
      <c r="I55" s="4">
        <f>テーブル36[[#This Row],[卸売単価]]*テーブル36[[#This Row],[購入数]]</f>
        <v>0</v>
      </c>
      <c r="J55" s="6"/>
      <c r="K55" s="5"/>
      <c r="L55" s="13"/>
      <c r="M55" s="13"/>
      <c r="N55" s="13"/>
      <c r="O55" s="5"/>
      <c r="P55" s="5"/>
      <c r="Q55" s="5"/>
      <c r="R55" s="5"/>
      <c r="S55" s="5"/>
    </row>
    <row r="56" spans="1:19">
      <c r="A56" s="4" t="s">
        <v>19</v>
      </c>
      <c r="B56" s="15" t="s">
        <v>20</v>
      </c>
      <c r="C56" s="15" t="s">
        <v>4</v>
      </c>
      <c r="D56" s="15" t="s">
        <v>3</v>
      </c>
      <c r="E56" s="4">
        <v>1260</v>
      </c>
      <c r="F56" s="4">
        <v>0</v>
      </c>
      <c r="G56" s="4">
        <f>テーブル36[[#This Row],[卸売単価]]*テーブル36[[#This Row],[在庫数]]</f>
        <v>0</v>
      </c>
      <c r="H56" s="4">
        <v>0</v>
      </c>
      <c r="I56" s="4">
        <f>テーブル36[[#This Row],[卸売単価]]*テーブル36[[#This Row],[購入数]]</f>
        <v>0</v>
      </c>
      <c r="J56" s="6"/>
      <c r="K56" s="5"/>
      <c r="L56" s="13"/>
      <c r="M56" s="13"/>
      <c r="N56" s="13"/>
      <c r="O56" s="5"/>
      <c r="P56" s="5"/>
      <c r="Q56" s="5"/>
      <c r="R56" s="5"/>
      <c r="S56" s="5"/>
    </row>
    <row r="57" spans="1:19">
      <c r="A57" s="5" t="s">
        <v>19</v>
      </c>
      <c r="B57" s="13" t="s">
        <v>18</v>
      </c>
      <c r="C57" s="13"/>
      <c r="D57" s="13" t="s">
        <v>3</v>
      </c>
      <c r="E57" s="5">
        <v>1120</v>
      </c>
      <c r="F57" s="5">
        <v>1</v>
      </c>
      <c r="G57" s="5">
        <f>テーブル36[[#This Row],[卸売単価]]*テーブル36[[#This Row],[在庫数]]</f>
        <v>1120</v>
      </c>
      <c r="H57" s="5">
        <v>0</v>
      </c>
      <c r="I57" s="5">
        <f>テーブル36[[#This Row],[卸売単価]]*テーブル36[[#This Row],[購入数]]</f>
        <v>0</v>
      </c>
      <c r="J57" s="6"/>
      <c r="K57" s="5"/>
      <c r="L57" s="13"/>
      <c r="M57" s="13"/>
      <c r="N57" s="13"/>
      <c r="O57" s="5"/>
      <c r="P57" s="5"/>
      <c r="Q57" s="5"/>
      <c r="R57" s="5"/>
      <c r="S57" s="5"/>
    </row>
    <row r="58" spans="1:19">
      <c r="A58" s="4" t="s">
        <v>17</v>
      </c>
      <c r="B58" s="15" t="s">
        <v>5</v>
      </c>
      <c r="C58" s="15" t="s">
        <v>4</v>
      </c>
      <c r="D58" s="15" t="s">
        <v>3</v>
      </c>
      <c r="E58" s="4">
        <v>1330</v>
      </c>
      <c r="F58" s="4">
        <v>0</v>
      </c>
      <c r="G58" s="4">
        <f>テーブル36[[#This Row],[卸売単価]]*テーブル36[[#This Row],[在庫数]]</f>
        <v>0</v>
      </c>
      <c r="H58" s="4">
        <v>0</v>
      </c>
      <c r="I58" s="4">
        <f>テーブル36[[#This Row],[卸売単価]]*テーブル36[[#This Row],[購入数]]</f>
        <v>0</v>
      </c>
      <c r="J58" s="6"/>
      <c r="K58" s="5"/>
      <c r="L58" s="13"/>
      <c r="M58" s="13"/>
      <c r="N58" s="13"/>
      <c r="O58" s="5"/>
      <c r="P58" s="5"/>
      <c r="Q58" s="5"/>
      <c r="R58" s="5"/>
      <c r="S58" s="5"/>
    </row>
    <row r="59" spans="1:19">
      <c r="A59" s="5" t="s">
        <v>16</v>
      </c>
      <c r="B59" s="13" t="s">
        <v>5</v>
      </c>
      <c r="C59" s="13" t="s">
        <v>4</v>
      </c>
      <c r="D59" s="13" t="s">
        <v>3</v>
      </c>
      <c r="E59" s="5">
        <v>1330</v>
      </c>
      <c r="F59" s="5">
        <v>4</v>
      </c>
      <c r="G59" s="5">
        <f>テーブル36[[#This Row],[卸売単価]]*テーブル36[[#This Row],[在庫数]]</f>
        <v>5320</v>
      </c>
      <c r="H59" s="5">
        <v>0</v>
      </c>
      <c r="I59" s="5">
        <f>テーブル36[[#This Row],[卸売単価]]*テーブル36[[#This Row],[購入数]]</f>
        <v>0</v>
      </c>
      <c r="J59" s="6"/>
      <c r="K59" s="5"/>
      <c r="L59" s="13"/>
      <c r="M59" s="13"/>
      <c r="N59" s="13"/>
      <c r="O59" s="5"/>
      <c r="P59" s="5"/>
      <c r="Q59" s="5"/>
      <c r="R59" s="5"/>
      <c r="S59" s="5"/>
    </row>
    <row r="60" spans="1:19">
      <c r="A60" s="5" t="s">
        <v>15</v>
      </c>
      <c r="B60" s="13"/>
      <c r="C60" s="13"/>
      <c r="D60" s="13" t="s">
        <v>3</v>
      </c>
      <c r="E60" s="5">
        <v>1700</v>
      </c>
      <c r="F60" s="5">
        <v>1</v>
      </c>
      <c r="G60" s="5">
        <f>テーブル36[[#This Row],[卸売単価]]*テーブル36[[#This Row],[在庫数]]</f>
        <v>1700</v>
      </c>
      <c r="H60" s="5">
        <v>0</v>
      </c>
      <c r="I60" s="5">
        <f>テーブル36[[#This Row],[卸売単価]]*テーブル36[[#This Row],[購入数]]</f>
        <v>0</v>
      </c>
      <c r="J60" s="6"/>
      <c r="K60" s="5"/>
      <c r="L60" s="13"/>
      <c r="M60" s="13"/>
      <c r="N60" s="13"/>
      <c r="O60" s="5"/>
      <c r="P60" s="5"/>
      <c r="Q60" s="5"/>
      <c r="R60" s="5"/>
      <c r="S60" s="5"/>
    </row>
    <row r="61" spans="1:19">
      <c r="A61" s="5" t="s">
        <v>14</v>
      </c>
      <c r="B61" s="13" t="s">
        <v>5</v>
      </c>
      <c r="C61" s="13" t="s">
        <v>4</v>
      </c>
      <c r="D61" s="13" t="s">
        <v>3</v>
      </c>
      <c r="E61" s="5">
        <v>1700</v>
      </c>
      <c r="F61" s="5">
        <v>3</v>
      </c>
      <c r="G61" s="5">
        <f>テーブル36[[#This Row],[卸売単価]]*テーブル36[[#This Row],[在庫数]]</f>
        <v>5100</v>
      </c>
      <c r="H61" s="5">
        <v>0</v>
      </c>
      <c r="I61" s="5">
        <f>テーブル36[[#This Row],[卸売単価]]*テーブル36[[#This Row],[購入数]]</f>
        <v>0</v>
      </c>
      <c r="J61" s="6"/>
      <c r="K61" s="5"/>
      <c r="L61" s="13"/>
      <c r="M61" s="13"/>
      <c r="N61" s="13"/>
      <c r="O61" s="5"/>
      <c r="P61" s="5"/>
      <c r="Q61" s="5"/>
      <c r="R61" s="5"/>
      <c r="S61" s="5"/>
    </row>
    <row r="62" spans="1:19">
      <c r="A62" s="4" t="s">
        <v>14</v>
      </c>
      <c r="B62" s="15" t="s">
        <v>5</v>
      </c>
      <c r="C62" s="15" t="s">
        <v>4</v>
      </c>
      <c r="D62" s="15" t="s">
        <v>3</v>
      </c>
      <c r="E62" s="4">
        <v>1700</v>
      </c>
      <c r="F62" s="4">
        <v>0</v>
      </c>
      <c r="G62" s="4">
        <f>テーブル36[[#This Row],[卸売単価]]*テーブル36[[#This Row],[在庫数]]</f>
        <v>0</v>
      </c>
      <c r="H62" s="4">
        <v>0</v>
      </c>
      <c r="I62" s="4">
        <f>テーブル36[[#This Row],[卸売単価]]*テーブル36[[#This Row],[購入数]]</f>
        <v>0</v>
      </c>
      <c r="J62" s="6"/>
      <c r="K62" s="5"/>
      <c r="L62" s="13"/>
      <c r="M62" s="13"/>
      <c r="N62" s="13"/>
      <c r="O62" s="5"/>
      <c r="P62" s="5"/>
      <c r="Q62" s="5"/>
      <c r="R62" s="5"/>
      <c r="S62" s="5"/>
    </row>
    <row r="63" spans="1:19">
      <c r="A63" s="5" t="s">
        <v>13</v>
      </c>
      <c r="B63" s="13" t="s">
        <v>5</v>
      </c>
      <c r="C63" s="13" t="s">
        <v>4</v>
      </c>
      <c r="D63" s="13" t="s">
        <v>3</v>
      </c>
      <c r="E63" s="5">
        <v>1540</v>
      </c>
      <c r="F63" s="5">
        <v>3</v>
      </c>
      <c r="G63" s="5">
        <f>テーブル36[[#This Row],[卸売単価]]*テーブル36[[#This Row],[在庫数]]</f>
        <v>4620</v>
      </c>
      <c r="H63" s="5">
        <v>0</v>
      </c>
      <c r="I63" s="5">
        <f>テーブル36[[#This Row],[卸売単価]]*テーブル36[[#This Row],[購入数]]</f>
        <v>0</v>
      </c>
      <c r="J63" s="6"/>
      <c r="K63" s="5"/>
      <c r="L63" s="13"/>
      <c r="M63" s="13"/>
      <c r="N63" s="13"/>
      <c r="O63" s="5"/>
      <c r="P63" s="5"/>
      <c r="Q63" s="5"/>
      <c r="R63" s="5"/>
      <c r="S63" s="5"/>
    </row>
    <row r="64" spans="1:19">
      <c r="A64" s="5" t="s">
        <v>13</v>
      </c>
      <c r="B64" s="13" t="s">
        <v>9</v>
      </c>
      <c r="C64" s="13" t="s">
        <v>4</v>
      </c>
      <c r="D64" s="13" t="s">
        <v>3</v>
      </c>
      <c r="E64" s="5">
        <v>1540</v>
      </c>
      <c r="F64" s="5">
        <v>2</v>
      </c>
      <c r="G64" s="5">
        <f>テーブル36[[#This Row],[卸売単価]]*テーブル36[[#This Row],[在庫数]]</f>
        <v>3080</v>
      </c>
      <c r="H64" s="5">
        <v>0</v>
      </c>
      <c r="I64" s="5">
        <f>テーブル36[[#This Row],[卸売単価]]*テーブル36[[#This Row],[購入数]]</f>
        <v>0</v>
      </c>
      <c r="J64" s="6"/>
      <c r="K64" s="5"/>
      <c r="L64" s="13"/>
      <c r="M64" s="13"/>
      <c r="N64" s="13"/>
      <c r="O64" s="5"/>
      <c r="P64" s="5"/>
      <c r="Q64" s="5"/>
      <c r="R64" s="5"/>
      <c r="S64" s="5"/>
    </row>
    <row r="65" spans="1:19">
      <c r="A65" s="4" t="s">
        <v>12</v>
      </c>
      <c r="B65" s="15" t="s">
        <v>5</v>
      </c>
      <c r="C65" s="15" t="s">
        <v>4</v>
      </c>
      <c r="D65" s="15" t="s">
        <v>3</v>
      </c>
      <c r="E65" s="4">
        <v>1680</v>
      </c>
      <c r="F65" s="4">
        <v>0</v>
      </c>
      <c r="G65" s="4">
        <f>テーブル36[[#This Row],[卸売単価]]*テーブル36[[#This Row],[在庫数]]</f>
        <v>0</v>
      </c>
      <c r="H65" s="4">
        <v>0</v>
      </c>
      <c r="I65" s="4">
        <f>テーブル36[[#This Row],[卸売単価]]*テーブル36[[#This Row],[購入数]]</f>
        <v>0</v>
      </c>
      <c r="J65" s="6"/>
      <c r="K65" s="5"/>
      <c r="L65" s="13"/>
      <c r="M65" s="13"/>
      <c r="N65" s="13"/>
      <c r="O65" s="5"/>
      <c r="P65" s="5"/>
      <c r="Q65" s="5"/>
      <c r="R65" s="5"/>
      <c r="S65" s="5"/>
    </row>
    <row r="66" spans="1:19">
      <c r="A66" s="4" t="s">
        <v>11</v>
      </c>
      <c r="B66" s="15"/>
      <c r="C66" s="15"/>
      <c r="D66" s="15" t="s">
        <v>3</v>
      </c>
      <c r="E66" s="4">
        <v>2240</v>
      </c>
      <c r="F66" s="4">
        <v>0</v>
      </c>
      <c r="G66" s="4">
        <f>テーブル36[[#This Row],[卸売単価]]*テーブル36[[#This Row],[在庫数]]</f>
        <v>0</v>
      </c>
      <c r="H66" s="4">
        <v>0</v>
      </c>
      <c r="I66" s="4">
        <f>テーブル36[[#This Row],[卸売単価]]*テーブル36[[#This Row],[購入数]]</f>
        <v>0</v>
      </c>
      <c r="J66" s="6"/>
      <c r="K66" s="5"/>
      <c r="L66" s="13"/>
      <c r="M66" s="13"/>
      <c r="N66" s="13"/>
      <c r="O66" s="5"/>
      <c r="P66" s="5"/>
      <c r="Q66" s="5"/>
      <c r="R66" s="5"/>
      <c r="S66" s="5"/>
    </row>
    <row r="67" spans="1:19">
      <c r="A67" s="4" t="s">
        <v>11</v>
      </c>
      <c r="B67" s="15"/>
      <c r="C67" s="15"/>
      <c r="D67" s="15" t="s">
        <v>3</v>
      </c>
      <c r="E67" s="4">
        <v>2240</v>
      </c>
      <c r="F67" s="4">
        <v>0</v>
      </c>
      <c r="G67" s="4">
        <f>テーブル36[[#This Row],[卸売単価]]*テーブル36[[#This Row],[在庫数]]</f>
        <v>0</v>
      </c>
      <c r="H67" s="4">
        <v>0</v>
      </c>
      <c r="I67" s="4">
        <f>テーブル36[[#This Row],[卸売単価]]*テーブル36[[#This Row],[購入数]]</f>
        <v>0</v>
      </c>
      <c r="J67" s="6"/>
      <c r="K67" s="5"/>
      <c r="L67" s="13"/>
      <c r="M67" s="13"/>
      <c r="N67" s="13"/>
      <c r="O67" s="5"/>
      <c r="P67" s="5"/>
      <c r="Q67" s="5"/>
      <c r="R67" s="5"/>
      <c r="S67" s="5"/>
    </row>
    <row r="68" spans="1:19">
      <c r="A68" s="5" t="s">
        <v>10</v>
      </c>
      <c r="B68" s="13" t="s">
        <v>5</v>
      </c>
      <c r="C68" s="13" t="s">
        <v>4</v>
      </c>
      <c r="D68" s="13" t="s">
        <v>3</v>
      </c>
      <c r="E68" s="5">
        <v>700</v>
      </c>
      <c r="F68" s="5">
        <v>2</v>
      </c>
      <c r="G68" s="5">
        <f>テーブル36[[#This Row],[卸売単価]]*テーブル36[[#This Row],[在庫数]]</f>
        <v>1400</v>
      </c>
      <c r="H68" s="5">
        <v>0</v>
      </c>
      <c r="I68" s="5">
        <f>テーブル36[[#This Row],[卸売単価]]*テーブル36[[#This Row],[購入数]]</f>
        <v>0</v>
      </c>
      <c r="J68" s="6"/>
      <c r="K68" s="5"/>
      <c r="L68" s="13"/>
      <c r="M68" s="13"/>
      <c r="N68" s="13"/>
      <c r="O68" s="5"/>
      <c r="P68" s="5"/>
      <c r="Q68" s="5"/>
      <c r="R68" s="5"/>
      <c r="S68" s="5"/>
    </row>
    <row r="69" spans="1:19">
      <c r="A69" s="5" t="s">
        <v>10</v>
      </c>
      <c r="B69" s="13" t="s">
        <v>9</v>
      </c>
      <c r="C69" s="13" t="s">
        <v>4</v>
      </c>
      <c r="D69" s="13" t="s">
        <v>3</v>
      </c>
      <c r="E69" s="5">
        <v>700</v>
      </c>
      <c r="F69" s="5">
        <v>2</v>
      </c>
      <c r="G69" s="5">
        <f>テーブル36[[#This Row],[卸売単価]]*テーブル36[[#This Row],[在庫数]]</f>
        <v>1400</v>
      </c>
      <c r="H69" s="5">
        <v>0</v>
      </c>
      <c r="I69" s="5">
        <f>テーブル36[[#This Row],[卸売単価]]*テーブル36[[#This Row],[購入数]]</f>
        <v>0</v>
      </c>
      <c r="J69" s="6"/>
      <c r="K69" s="5"/>
      <c r="L69" s="13"/>
      <c r="M69" s="13"/>
      <c r="N69" s="13"/>
      <c r="O69" s="5"/>
      <c r="P69" s="5"/>
      <c r="Q69" s="5"/>
      <c r="R69" s="5"/>
      <c r="S69" s="5"/>
    </row>
    <row r="70" spans="1:19">
      <c r="A70" s="5" t="s">
        <v>8</v>
      </c>
      <c r="B70" s="13" t="s">
        <v>5</v>
      </c>
      <c r="C70" s="13" t="s">
        <v>4</v>
      </c>
      <c r="D70" s="13" t="s">
        <v>3</v>
      </c>
      <c r="E70" s="5">
        <v>1540</v>
      </c>
      <c r="F70" s="5">
        <v>3</v>
      </c>
      <c r="G70" s="5">
        <f>テーブル36[[#This Row],[卸売単価]]*テーブル36[[#This Row],[在庫数]]</f>
        <v>4620</v>
      </c>
      <c r="H70" s="5">
        <v>0</v>
      </c>
      <c r="I70" s="5">
        <f>テーブル36[[#This Row],[卸売単価]]*テーブル36[[#This Row],[購入数]]</f>
        <v>0</v>
      </c>
      <c r="J70" s="6"/>
      <c r="K70" s="5"/>
      <c r="L70" s="13"/>
      <c r="M70" s="13"/>
      <c r="N70" s="13"/>
      <c r="O70" s="5"/>
      <c r="P70" s="5"/>
      <c r="Q70" s="5"/>
      <c r="R70" s="5"/>
      <c r="S70" s="5"/>
    </row>
    <row r="71" spans="1:19">
      <c r="A71" s="5" t="s">
        <v>8</v>
      </c>
      <c r="B71" s="13"/>
      <c r="C71" s="13"/>
      <c r="D71" s="13" t="s">
        <v>3</v>
      </c>
      <c r="E71" s="5">
        <v>1540</v>
      </c>
      <c r="F71" s="5">
        <v>1</v>
      </c>
      <c r="G71" s="5">
        <f>テーブル36[[#This Row],[卸売単価]]*テーブル36[[#This Row],[在庫数]]</f>
        <v>1540</v>
      </c>
      <c r="H71" s="5">
        <v>0</v>
      </c>
      <c r="I71" s="5">
        <f>テーブル36[[#This Row],[卸売単価]]*テーブル36[[#This Row],[購入数]]</f>
        <v>0</v>
      </c>
      <c r="J71" s="6"/>
      <c r="K71" s="5"/>
      <c r="L71" s="13"/>
      <c r="M71" s="13"/>
      <c r="N71" s="13"/>
      <c r="O71" s="5"/>
      <c r="P71" s="5"/>
      <c r="Q71" s="5"/>
      <c r="R71" s="5"/>
      <c r="S71" s="5"/>
    </row>
    <row r="72" spans="1:19">
      <c r="A72" s="4" t="s">
        <v>7</v>
      </c>
      <c r="B72" s="15" t="s">
        <v>5</v>
      </c>
      <c r="C72" s="15" t="s">
        <v>4</v>
      </c>
      <c r="D72" s="15" t="s">
        <v>3</v>
      </c>
      <c r="E72" s="4">
        <v>1680</v>
      </c>
      <c r="F72" s="4">
        <v>0</v>
      </c>
      <c r="G72" s="4">
        <f>テーブル36[[#This Row],[卸売単価]]*テーブル36[[#This Row],[在庫数]]</f>
        <v>0</v>
      </c>
      <c r="H72" s="4">
        <v>0</v>
      </c>
      <c r="I72" s="4">
        <f>テーブル36[[#This Row],[卸売単価]]*テーブル36[[#This Row],[購入数]]</f>
        <v>0</v>
      </c>
      <c r="J72" s="6"/>
      <c r="K72" s="5"/>
      <c r="L72" s="13"/>
      <c r="M72" s="13"/>
      <c r="N72" s="13"/>
      <c r="O72" s="5"/>
      <c r="P72" s="5"/>
      <c r="Q72" s="5"/>
      <c r="R72" s="5"/>
      <c r="S72" s="5"/>
    </row>
    <row r="73" spans="1:19">
      <c r="A73" s="5" t="s">
        <v>6</v>
      </c>
      <c r="B73" s="13" t="s">
        <v>5</v>
      </c>
      <c r="C73" s="13" t="s">
        <v>4</v>
      </c>
      <c r="D73" s="13" t="s">
        <v>3</v>
      </c>
      <c r="E73" s="5">
        <v>630</v>
      </c>
      <c r="F73" s="5">
        <v>1</v>
      </c>
      <c r="G73" s="5">
        <f>テーブル36[[#This Row],[卸売単価]]*テーブル36[[#This Row],[在庫数]]</f>
        <v>630</v>
      </c>
      <c r="H73" s="5">
        <v>0</v>
      </c>
      <c r="I73" s="5">
        <f>テーブル36[[#This Row],[卸売単価]]*テーブル36[[#This Row],[購入数]]</f>
        <v>0</v>
      </c>
      <c r="J73" s="6"/>
      <c r="K73" s="5"/>
      <c r="L73" s="13"/>
      <c r="M73" s="13"/>
      <c r="N73" s="13"/>
      <c r="O73" s="5"/>
      <c r="P73" s="5"/>
      <c r="Q73" s="5"/>
      <c r="R73" s="5"/>
      <c r="S73" s="5"/>
    </row>
    <row r="74" spans="1:19">
      <c r="A74" s="11"/>
      <c r="B74" s="9"/>
      <c r="C74" s="9"/>
      <c r="D74" s="9"/>
      <c r="E74" s="11" t="s">
        <v>2</v>
      </c>
      <c r="F74" s="11">
        <f t="shared" ref="F74:I74" si="2">SUM(F3:F73)</f>
        <v>124</v>
      </c>
      <c r="G74" s="11">
        <f>SUM(G3:G73)</f>
        <v>150310</v>
      </c>
      <c r="H74" s="11">
        <f t="shared" si="2"/>
        <v>0</v>
      </c>
      <c r="I74" s="11">
        <f t="shared" si="2"/>
        <v>0</v>
      </c>
      <c r="J74" s="6"/>
      <c r="K74" s="5"/>
      <c r="L74" s="13"/>
      <c r="M74" s="13"/>
      <c r="N74" s="13"/>
      <c r="O74" s="5"/>
      <c r="P74" s="5"/>
      <c r="Q74" s="5"/>
      <c r="R74" s="5"/>
      <c r="S74" s="5"/>
    </row>
    <row r="75" spans="1:19">
      <c r="A75" s="5"/>
      <c r="B75" s="13"/>
      <c r="C75" s="13"/>
      <c r="D75" s="13"/>
      <c r="E75" s="5"/>
      <c r="F75" s="5" t="s">
        <v>1</v>
      </c>
      <c r="G75" s="5">
        <f>ROUND(G74*0.08,0)</f>
        <v>12025</v>
      </c>
      <c r="H75" s="5"/>
      <c r="I75" s="5">
        <f>ROUND(I74*0.08,0)</f>
        <v>0</v>
      </c>
      <c r="J75" s="6"/>
      <c r="K75" s="5"/>
      <c r="L75" s="13"/>
      <c r="M75" s="13"/>
      <c r="N75" s="13"/>
      <c r="O75" s="5"/>
      <c r="P75" s="5"/>
      <c r="Q75" s="5"/>
      <c r="R75" s="5"/>
      <c r="S75" s="5"/>
    </row>
    <row r="76" spans="1:19">
      <c r="A76" s="11"/>
      <c r="B76" s="9"/>
      <c r="C76" s="9"/>
      <c r="D76" s="9"/>
      <c r="E76" s="11"/>
      <c r="F76" s="11" t="s">
        <v>0</v>
      </c>
      <c r="G76" s="11">
        <f>G74+G75</f>
        <v>162335</v>
      </c>
      <c r="H76" s="11"/>
      <c r="I76" s="11">
        <f>I74+I75</f>
        <v>0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30" orientation="portrait" horizontalDpi="4294967293" verticalDpi="0" r:id="rId1"/>
  <headerFooter alignWithMargins="0">
    <oddHeader>&amp;L紅屋棚卸&amp;R&amp;F</oddHead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注文チェック表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 紅屋</dc:creator>
  <cp:lastModifiedBy>有限会社 紅屋</cp:lastModifiedBy>
  <cp:lastPrinted>2019-09-03T05:16:38Z</cp:lastPrinted>
  <dcterms:created xsi:type="dcterms:W3CDTF">2019-09-03T03:12:40Z</dcterms:created>
  <dcterms:modified xsi:type="dcterms:W3CDTF">2019-09-03T06:16:00Z</dcterms:modified>
</cp:coreProperties>
</file>